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disportbe.sharepoint.com/sites/LHF/Serveur/2. SPORT/S1 SHN/S11 ADEPS/Statuts/Criteres perf/2025 - 2028/"/>
    </mc:Choice>
  </mc:AlternateContent>
  <xr:revisionPtr revIDLastSave="1400" documentId="8_{740959BC-C2EC-4BB8-B1C7-BB4EB4D7E4C5}" xr6:coauthVersionLast="47" xr6:coauthVersionMax="47" xr10:uidLastSave="{3E5DCEE4-1E8D-4CC6-9320-C59F7F7B6256}"/>
  <bookViews>
    <workbookView xWindow="-28920" yWindow="-45" windowWidth="29040" windowHeight="15720" xr2:uid="{54242192-D15F-4F41-8BD9-2B33F4D4CB1B}"/>
  </bookViews>
  <sheets>
    <sheet name="ATH-track" sheetId="1" r:id="rId1"/>
    <sheet name="ATH-field" sheetId="2" r:id="rId2"/>
    <sheet name="SWI-temps" sheetId="3" r:id="rId3"/>
    <sheet name="SKI-points FIS" sheetId="4" r:id="rId4"/>
    <sheet name="TR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D56" i="1"/>
  <c r="H13" i="5"/>
  <c r="F13" i="5"/>
  <c r="D13" i="5"/>
  <c r="H12" i="5"/>
  <c r="F12" i="5"/>
  <c r="D12" i="5"/>
  <c r="H11" i="5"/>
  <c r="F11" i="5"/>
  <c r="D11" i="5"/>
  <c r="H10" i="5"/>
  <c r="F10" i="5"/>
  <c r="D10" i="5"/>
  <c r="H7" i="5"/>
  <c r="F7" i="5"/>
  <c r="D7" i="5"/>
  <c r="H6" i="5"/>
  <c r="F6" i="5"/>
  <c r="D6" i="5"/>
  <c r="H5" i="5"/>
  <c r="F5" i="5"/>
  <c r="D5" i="5"/>
  <c r="H4" i="5"/>
  <c r="F4" i="5"/>
  <c r="D4" i="5"/>
  <c r="H3" i="5"/>
  <c r="F3" i="5"/>
  <c r="D3" i="5"/>
  <c r="H2" i="5"/>
  <c r="F2" i="5"/>
  <c r="D2" i="5"/>
  <c r="J12" i="5" l="1"/>
  <c r="J5" i="5"/>
  <c r="J7" i="5"/>
  <c r="J11" i="5"/>
  <c r="J6" i="5"/>
  <c r="J2" i="5"/>
  <c r="J3" i="5"/>
  <c r="J10" i="5"/>
  <c r="J4" i="5"/>
  <c r="J13" i="5"/>
  <c r="C57" i="1"/>
  <c r="D57" i="1"/>
  <c r="G57" i="1"/>
  <c r="H57" i="1"/>
  <c r="D54" i="1"/>
  <c r="H49" i="2" l="1"/>
  <c r="H50" i="2"/>
  <c r="H51" i="2"/>
  <c r="G49" i="2"/>
  <c r="G50" i="2"/>
  <c r="G51" i="2"/>
  <c r="D51" i="2"/>
  <c r="C51" i="2"/>
  <c r="D50" i="2"/>
  <c r="C50" i="2"/>
  <c r="D49" i="2"/>
  <c r="C49" i="2"/>
  <c r="G45" i="2"/>
  <c r="H45" i="2"/>
  <c r="H44" i="2"/>
  <c r="G44" i="2"/>
  <c r="H43" i="2"/>
  <c r="G43" i="2"/>
  <c r="H42" i="2"/>
  <c r="G42" i="2"/>
  <c r="H41" i="2"/>
  <c r="G41" i="2"/>
  <c r="H40" i="2"/>
  <c r="G40" i="2"/>
  <c r="G39" i="2"/>
  <c r="H39" i="2"/>
  <c r="G38" i="2"/>
  <c r="H38" i="2"/>
  <c r="C37" i="2"/>
  <c r="D37" i="2"/>
  <c r="D35" i="2"/>
  <c r="C35" i="2"/>
  <c r="D34" i="2"/>
  <c r="C34" i="2"/>
  <c r="D33" i="2"/>
  <c r="C33" i="2"/>
  <c r="C29" i="2"/>
  <c r="D29" i="2"/>
  <c r="H23" i="2"/>
  <c r="H24" i="2"/>
  <c r="G23" i="2"/>
  <c r="G24" i="2"/>
  <c r="C40" i="1"/>
  <c r="D40" i="1"/>
  <c r="D51" i="1"/>
  <c r="C51" i="1"/>
  <c r="G42" i="1"/>
  <c r="H42" i="1"/>
  <c r="H22" i="1"/>
  <c r="G22" i="1"/>
  <c r="D26" i="2"/>
  <c r="C26" i="2"/>
  <c r="D20" i="2"/>
  <c r="C20" i="2"/>
  <c r="D21" i="1"/>
  <c r="D22" i="1"/>
  <c r="C21" i="1"/>
  <c r="C22" i="1"/>
  <c r="H88" i="3"/>
  <c r="H89" i="3"/>
  <c r="H90" i="3"/>
  <c r="H91" i="3"/>
  <c r="H92" i="3"/>
  <c r="H93" i="3"/>
  <c r="G88" i="3"/>
  <c r="G89" i="3"/>
  <c r="G90" i="3"/>
  <c r="G91" i="3"/>
  <c r="G92" i="3"/>
  <c r="G93" i="3"/>
  <c r="D88" i="3"/>
  <c r="D89" i="3"/>
  <c r="D90" i="3"/>
  <c r="D91" i="3"/>
  <c r="D92" i="3"/>
  <c r="D93" i="3"/>
  <c r="C88" i="3"/>
  <c r="C89" i="3"/>
  <c r="C90" i="3"/>
  <c r="C91" i="3"/>
  <c r="C92" i="3"/>
  <c r="C93" i="3"/>
  <c r="H8" i="2"/>
  <c r="H9" i="2"/>
  <c r="H10" i="2"/>
  <c r="H11" i="2"/>
  <c r="H12" i="2"/>
  <c r="H14" i="2"/>
  <c r="H15" i="2"/>
  <c r="H13" i="2"/>
  <c r="H16" i="2"/>
  <c r="H17" i="2"/>
  <c r="H18" i="2"/>
  <c r="H19" i="2"/>
  <c r="H20" i="2"/>
  <c r="H22" i="2"/>
  <c r="H30" i="2"/>
  <c r="H31" i="2"/>
  <c r="H32" i="2"/>
  <c r="H33" i="2"/>
  <c r="H34" i="2"/>
  <c r="H35" i="2"/>
  <c r="H36" i="2"/>
  <c r="H37" i="2"/>
  <c r="H46" i="2"/>
  <c r="H47" i="2"/>
  <c r="H48" i="2"/>
  <c r="G8" i="2"/>
  <c r="G9" i="2"/>
  <c r="G10" i="2"/>
  <c r="G11" i="2"/>
  <c r="G12" i="2"/>
  <c r="G14" i="2"/>
  <c r="G15" i="2"/>
  <c r="G13" i="2"/>
  <c r="G16" i="2"/>
  <c r="G17" i="2"/>
  <c r="G18" i="2"/>
  <c r="G19" i="2"/>
  <c r="G20" i="2"/>
  <c r="G22" i="2"/>
  <c r="G30" i="2"/>
  <c r="G31" i="2"/>
  <c r="G32" i="2"/>
  <c r="G33" i="2"/>
  <c r="G34" i="2"/>
  <c r="G35" i="2"/>
  <c r="G36" i="2"/>
  <c r="G37" i="2"/>
  <c r="G46" i="2"/>
  <c r="G47" i="2"/>
  <c r="G48" i="2"/>
  <c r="D7" i="2"/>
  <c r="D9" i="2"/>
  <c r="D11" i="2"/>
  <c r="D12" i="2"/>
  <c r="D14" i="2"/>
  <c r="D15" i="2"/>
  <c r="D13" i="2"/>
  <c r="D19" i="2"/>
  <c r="D21" i="2"/>
  <c r="D22" i="2"/>
  <c r="D23" i="2"/>
  <c r="D24" i="2"/>
  <c r="D25" i="2"/>
  <c r="D27" i="2"/>
  <c r="D28" i="2"/>
  <c r="D30" i="2"/>
  <c r="D31" i="2"/>
  <c r="D38" i="2"/>
  <c r="D39" i="2"/>
  <c r="D40" i="2"/>
  <c r="D41" i="2"/>
  <c r="D42" i="2"/>
  <c r="D44" i="2"/>
  <c r="D45" i="2"/>
  <c r="D46" i="2"/>
  <c r="D47" i="2"/>
  <c r="D48" i="2"/>
  <c r="C7" i="2"/>
  <c r="C9" i="2"/>
  <c r="C11" i="2"/>
  <c r="C12" i="2"/>
  <c r="C14" i="2"/>
  <c r="C15" i="2"/>
  <c r="C13" i="2"/>
  <c r="C19" i="2"/>
  <c r="C21" i="2"/>
  <c r="C22" i="2"/>
  <c r="C23" i="2"/>
  <c r="C24" i="2"/>
  <c r="C25" i="2"/>
  <c r="C27" i="2"/>
  <c r="C28" i="2"/>
  <c r="C30" i="2"/>
  <c r="C31" i="2"/>
  <c r="C38" i="2"/>
  <c r="C39" i="2"/>
  <c r="C40" i="2"/>
  <c r="C41" i="2"/>
  <c r="C42" i="2"/>
  <c r="C44" i="2"/>
  <c r="C45" i="2"/>
  <c r="C46" i="2"/>
  <c r="C47" i="2"/>
  <c r="C48" i="2"/>
  <c r="D6" i="2"/>
  <c r="C6" i="2"/>
  <c r="D48" i="1" l="1"/>
  <c r="D47" i="1"/>
  <c r="D46" i="1"/>
  <c r="D45" i="1"/>
  <c r="D44" i="1"/>
  <c r="D43" i="1"/>
  <c r="D41" i="1"/>
  <c r="D38" i="1"/>
  <c r="D37" i="1"/>
  <c r="D36" i="1"/>
  <c r="D35" i="1"/>
  <c r="D34" i="1"/>
  <c r="D33" i="1"/>
  <c r="D32" i="1"/>
  <c r="D29" i="1"/>
  <c r="D28" i="1"/>
  <c r="D27" i="1"/>
  <c r="D26" i="1"/>
  <c r="D25" i="1"/>
  <c r="D24" i="1"/>
  <c r="D23" i="1"/>
  <c r="D19" i="1"/>
  <c r="D18" i="1"/>
  <c r="D15" i="1"/>
  <c r="D14" i="1"/>
  <c r="D20" i="1"/>
  <c r="D13" i="1"/>
  <c r="D12" i="1"/>
  <c r="D11" i="1"/>
  <c r="D10" i="1"/>
  <c r="D9" i="1"/>
  <c r="D8" i="1"/>
  <c r="D7" i="1"/>
  <c r="C48" i="1"/>
  <c r="C47" i="1"/>
  <c r="C46" i="1"/>
  <c r="C45" i="1"/>
  <c r="C44" i="1"/>
  <c r="C43" i="1"/>
  <c r="C41" i="1"/>
  <c r="C38" i="1"/>
  <c r="C37" i="1"/>
  <c r="C36" i="1"/>
  <c r="C35" i="1"/>
  <c r="C34" i="1"/>
  <c r="C33" i="1"/>
  <c r="C32" i="1"/>
  <c r="C29" i="1"/>
  <c r="C28" i="1"/>
  <c r="C27" i="1"/>
  <c r="C26" i="1"/>
  <c r="C25" i="1"/>
  <c r="C24" i="1"/>
  <c r="C23" i="1"/>
  <c r="C19" i="1"/>
  <c r="C18" i="1"/>
  <c r="C15" i="1"/>
  <c r="C14" i="1"/>
  <c r="C20" i="1"/>
  <c r="C13" i="1"/>
  <c r="C12" i="1"/>
  <c r="C11" i="1"/>
  <c r="C10" i="1"/>
  <c r="C9" i="1"/>
  <c r="C8" i="1"/>
  <c r="C7" i="1"/>
  <c r="C54" i="1"/>
  <c r="H54" i="1"/>
  <c r="H53" i="1"/>
  <c r="H52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2" i="1"/>
  <c r="H31" i="1"/>
  <c r="H30" i="1"/>
  <c r="H27" i="1"/>
  <c r="H25" i="1"/>
  <c r="G54" i="1"/>
  <c r="G53" i="1"/>
  <c r="G52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30" i="1"/>
  <c r="G27" i="1"/>
  <c r="G25" i="1"/>
  <c r="H21" i="1"/>
  <c r="H19" i="1"/>
  <c r="H18" i="1"/>
  <c r="H17" i="1"/>
  <c r="H16" i="1"/>
  <c r="H15" i="1"/>
  <c r="H14" i="1"/>
  <c r="H20" i="1"/>
  <c r="H13" i="1"/>
  <c r="H12" i="1"/>
  <c r="H11" i="1"/>
  <c r="H10" i="1"/>
  <c r="H9" i="1"/>
  <c r="H8" i="1"/>
  <c r="H7" i="1"/>
  <c r="G21" i="1"/>
  <c r="G19" i="1"/>
  <c r="G18" i="1"/>
  <c r="G17" i="1"/>
  <c r="G16" i="1"/>
  <c r="G15" i="1"/>
  <c r="G14" i="1"/>
  <c r="G20" i="1"/>
  <c r="G13" i="1"/>
  <c r="G12" i="1"/>
  <c r="G11" i="1"/>
  <c r="G10" i="1"/>
  <c r="G9" i="1"/>
  <c r="G8" i="1"/>
  <c r="G7" i="1"/>
  <c r="D6" i="1"/>
  <c r="H56" i="1" l="1"/>
  <c r="G56" i="1"/>
  <c r="C56" i="1"/>
  <c r="C55" i="1"/>
  <c r="H55" i="1"/>
  <c r="G55" i="1"/>
  <c r="H6" i="1"/>
  <c r="G6" i="1"/>
  <c r="C6" i="1"/>
  <c r="H7" i="3"/>
  <c r="H8" i="3"/>
  <c r="H10" i="3"/>
  <c r="H12" i="3"/>
  <c r="H13" i="3"/>
  <c r="H14" i="3"/>
  <c r="H16" i="3"/>
  <c r="H18" i="3"/>
  <c r="H19" i="3"/>
  <c r="H20" i="3"/>
  <c r="H22" i="3"/>
  <c r="H24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40" i="3"/>
  <c r="H41" i="3"/>
  <c r="H42" i="3"/>
  <c r="H43" i="3"/>
  <c r="H45" i="3"/>
  <c r="H46" i="3"/>
  <c r="H47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80" i="3"/>
  <c r="H81" i="3"/>
  <c r="H82" i="3"/>
  <c r="H83" i="3"/>
  <c r="H84" i="3"/>
  <c r="H85" i="3"/>
  <c r="H86" i="3"/>
  <c r="H87" i="3"/>
  <c r="H94" i="3"/>
  <c r="H6" i="3"/>
  <c r="G10" i="3"/>
  <c r="G12" i="3"/>
  <c r="G13" i="3"/>
  <c r="G14" i="3"/>
  <c r="G16" i="3"/>
  <c r="G18" i="3"/>
  <c r="G19" i="3"/>
  <c r="G20" i="3"/>
  <c r="G22" i="3"/>
  <c r="G24" i="3"/>
  <c r="G26" i="3"/>
  <c r="G27" i="3"/>
  <c r="G28" i="3"/>
  <c r="G29" i="3"/>
  <c r="G30" i="3"/>
  <c r="G31" i="3"/>
  <c r="G32" i="3"/>
  <c r="G33" i="3"/>
  <c r="G34" i="3"/>
  <c r="G35" i="3"/>
  <c r="G37" i="3"/>
  <c r="G38" i="3"/>
  <c r="G39" i="3"/>
  <c r="G40" i="3"/>
  <c r="G41" i="3"/>
  <c r="G42" i="3"/>
  <c r="G43" i="3"/>
  <c r="G45" i="3"/>
  <c r="G46" i="3"/>
  <c r="G47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80" i="3"/>
  <c r="G81" i="3"/>
  <c r="G82" i="3"/>
  <c r="G83" i="3"/>
  <c r="G84" i="3"/>
  <c r="G85" i="3"/>
  <c r="G86" i="3"/>
  <c r="G87" i="3"/>
  <c r="G94" i="3"/>
  <c r="G7" i="3"/>
  <c r="G8" i="3"/>
  <c r="D9" i="3"/>
  <c r="D11" i="3"/>
  <c r="D13" i="3"/>
  <c r="D14" i="3"/>
  <c r="D16" i="3"/>
  <c r="D17" i="3"/>
  <c r="D19" i="3"/>
  <c r="D21" i="3"/>
  <c r="D23" i="3"/>
  <c r="D24" i="3"/>
  <c r="D25" i="3"/>
  <c r="D26" i="3"/>
  <c r="D30" i="3"/>
  <c r="D31" i="3"/>
  <c r="D32" i="3"/>
  <c r="D33" i="3"/>
  <c r="D34" i="3"/>
  <c r="D35" i="3"/>
  <c r="D36" i="3"/>
  <c r="D37" i="3"/>
  <c r="D38" i="3"/>
  <c r="D40" i="3"/>
  <c r="D41" i="3"/>
  <c r="D42" i="3"/>
  <c r="D43" i="3"/>
  <c r="D44" i="3"/>
  <c r="D45" i="3"/>
  <c r="D46" i="3"/>
  <c r="D47" i="3"/>
  <c r="D48" i="3"/>
  <c r="D49" i="3"/>
  <c r="D50" i="3"/>
  <c r="D52" i="3"/>
  <c r="D53" i="3"/>
  <c r="D54" i="3"/>
  <c r="D55" i="3"/>
  <c r="D57" i="3"/>
  <c r="D58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5" i="3"/>
  <c r="D76" i="3"/>
  <c r="D78" i="3"/>
  <c r="D79" i="3"/>
  <c r="D80" i="3"/>
  <c r="D81" i="3"/>
  <c r="D82" i="3"/>
  <c r="D83" i="3"/>
  <c r="D84" i="3"/>
  <c r="D85" i="3"/>
  <c r="D86" i="3"/>
  <c r="D87" i="3"/>
  <c r="D94" i="3"/>
  <c r="D7" i="3"/>
  <c r="C11" i="3"/>
  <c r="C13" i="3"/>
  <c r="C14" i="3"/>
  <c r="C16" i="3"/>
  <c r="C17" i="3"/>
  <c r="C19" i="3"/>
  <c r="C21" i="3"/>
  <c r="C23" i="3"/>
  <c r="C24" i="3"/>
  <c r="C25" i="3"/>
  <c r="C26" i="3"/>
  <c r="C30" i="3"/>
  <c r="C31" i="3"/>
  <c r="C32" i="3"/>
  <c r="C33" i="3"/>
  <c r="C34" i="3"/>
  <c r="C35" i="3"/>
  <c r="C36" i="3"/>
  <c r="C37" i="3"/>
  <c r="C38" i="3"/>
  <c r="C40" i="3"/>
  <c r="C41" i="3"/>
  <c r="C42" i="3"/>
  <c r="C43" i="3"/>
  <c r="C44" i="3"/>
  <c r="C45" i="3"/>
  <c r="C46" i="3"/>
  <c r="C47" i="3"/>
  <c r="C48" i="3"/>
  <c r="C49" i="3"/>
  <c r="C50" i="3"/>
  <c r="C52" i="3"/>
  <c r="C53" i="3"/>
  <c r="C54" i="3"/>
  <c r="C55" i="3"/>
  <c r="C57" i="3"/>
  <c r="C58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5" i="3"/>
  <c r="C76" i="3"/>
  <c r="C78" i="3"/>
  <c r="C79" i="3"/>
  <c r="C80" i="3"/>
  <c r="C81" i="3"/>
  <c r="C82" i="3"/>
  <c r="C83" i="3"/>
  <c r="C84" i="3"/>
  <c r="C85" i="3"/>
  <c r="C86" i="3"/>
  <c r="C87" i="3"/>
  <c r="C94" i="3"/>
  <c r="C9" i="3"/>
  <c r="C7" i="3"/>
  <c r="G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Libert</author>
  </authors>
  <commentList>
    <comment ref="D4" authorId="0" shapeId="0" xr:uid="{6DB3567A-5CBD-47B8-84D6-688B5FD34C36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4
</t>
        </r>
      </text>
    </comment>
    <comment ref="E4" authorId="0" shapeId="0" xr:uid="{6217CB87-8A3A-43D7-A0D3-CE20019A68A5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3</t>
        </r>
      </text>
    </comment>
    <comment ref="B5" authorId="0" shapeId="0" xr:uid="{AB5DDD15-8C49-43F4-85D5-D4B0E0C47312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WC</t>
        </r>
      </text>
    </comment>
    <comment ref="C5" authorId="0" shapeId="0" xr:uid="{C830ADA3-A067-47E9-BD08-9A33831BAEF6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WC
</t>
        </r>
      </text>
    </comment>
    <comment ref="D5" authorId="0" shapeId="0" xr:uid="{FA175B36-F53A-4F64-A751-F7613D160F78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6</t>
        </r>
      </text>
    </comment>
    <comment ref="E5" authorId="0" shapeId="0" xr:uid="{E7D1FF91-E6EE-4DC0-B30A-6D90CD534982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6</t>
        </r>
      </text>
    </comment>
    <comment ref="B6" authorId="0" shapeId="0" xr:uid="{D11D33E1-E552-4974-930C-96C52899363C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EC
</t>
        </r>
      </text>
    </comment>
    <comment ref="C6" authorId="0" shapeId="0" xr:uid="{47301B23-2AC2-41E3-8298-FD891D17F1D2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EC
</t>
        </r>
      </text>
    </comment>
    <comment ref="D6" authorId="0" shapeId="0" xr:uid="{8A4AEEA7-A593-4048-9424-DB49CCF5A628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9
</t>
        </r>
      </text>
    </comment>
    <comment ref="E6" authorId="0" shapeId="0" xr:uid="{122BE700-0A93-4B0E-8DB7-4F48C0D882F6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Accès EC</t>
        </r>
      </text>
    </comment>
    <comment ref="E8" authorId="0" shapeId="0" xr:uid="{7992B0FA-5F4D-4E96-90B6-FCC68216AC54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3</t>
        </r>
      </text>
    </comment>
    <comment ref="E9" authorId="0" shapeId="0" xr:uid="{434D16C4-F760-442A-87B2-AD55AE61A486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6</t>
        </r>
      </text>
    </comment>
    <comment ref="E10" authorId="0" shapeId="0" xr:uid="{5DF22FB2-27BE-498E-9CB5-012F0D84F8B5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9
</t>
        </r>
      </text>
    </comment>
    <comment ref="D12" authorId="0" shapeId="0" xr:uid="{A101B521-52D0-4191-90BF-9D20BB951385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3</t>
        </r>
      </text>
    </comment>
    <comment ref="E12" authorId="0" shapeId="0" xr:uid="{FCBFED89-FFDC-4038-A318-E58399503C1D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2</t>
        </r>
      </text>
    </comment>
    <comment ref="D13" authorId="0" shapeId="0" xr:uid="{33D308D8-4425-4D80-8458-1D51C0BBFD68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6</t>
        </r>
      </text>
    </comment>
    <comment ref="E13" authorId="0" shapeId="0" xr:uid="{BDFF48E6-4DF2-42E8-8DAD-581B0A009537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4</t>
        </r>
      </text>
    </comment>
    <comment ref="D14" authorId="0" shapeId="0" xr:uid="{97026E68-6F8B-42E1-846C-84FF799349FD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accès EC</t>
        </r>
      </text>
    </comment>
    <comment ref="E14" authorId="0" shapeId="0" xr:uid="{D2DEA887-F677-494D-B5AD-8CAC8FA94EFD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EC
</t>
        </r>
      </text>
    </comment>
    <comment ref="E18" authorId="0" shapeId="0" xr:uid="{E9789DD0-9942-46F4-ABD5-2411A88BF3A4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WC
</t>
        </r>
      </text>
    </comment>
    <comment ref="E19" authorId="0" shapeId="0" xr:uid="{A352DAB2-7611-4061-8657-5D424A467D59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Accès EC
</t>
        </r>
      </text>
    </comment>
  </commentList>
</comments>
</file>

<file path=xl/sharedStrings.xml><?xml version="1.0" encoding="utf-8"?>
<sst xmlns="http://schemas.openxmlformats.org/spreadsheetml/2006/main" count="655" uniqueCount="175">
  <si>
    <t>ATHLETISME - TRACK</t>
  </si>
  <si>
    <t>CLASS</t>
  </si>
  <si>
    <t>WOMEN</t>
  </si>
  <si>
    <t>EVENT</t>
  </si>
  <si>
    <t>MEN</t>
  </si>
  <si>
    <t>SHN</t>
  </si>
  <si>
    <t>ES</t>
  </si>
  <si>
    <t>JT</t>
  </si>
  <si>
    <t>TOP 8</t>
  </si>
  <si>
    <t>TOP 8 WRL + 5%</t>
  </si>
  <si>
    <t>TOP 8 WRL + 10%</t>
  </si>
  <si>
    <t>T11</t>
  </si>
  <si>
    <t>100m</t>
  </si>
  <si>
    <t>T12</t>
  </si>
  <si>
    <t>T13</t>
  </si>
  <si>
    <t>T35</t>
  </si>
  <si>
    <t>T36</t>
  </si>
  <si>
    <t>T37</t>
  </si>
  <si>
    <t>T38</t>
  </si>
  <si>
    <t>T44</t>
  </si>
  <si>
    <t>T51</t>
  </si>
  <si>
    <t>T52</t>
  </si>
  <si>
    <t>T53</t>
  </si>
  <si>
    <t>T54</t>
  </si>
  <si>
    <t>200m</t>
  </si>
  <si>
    <t>T64</t>
  </si>
  <si>
    <t>400m</t>
  </si>
  <si>
    <t>T20</t>
  </si>
  <si>
    <t>T62</t>
  </si>
  <si>
    <t>800m</t>
  </si>
  <si>
    <t>1500m</t>
  </si>
  <si>
    <t>5000m</t>
  </si>
  <si>
    <t>marathon</t>
  </si>
  <si>
    <t>ATHLETISME - FIELD</t>
  </si>
  <si>
    <t>long jump</t>
  </si>
  <si>
    <t>high jump</t>
  </si>
  <si>
    <t>club throw</t>
  </si>
  <si>
    <t>F51</t>
  </si>
  <si>
    <t>F11</t>
  </si>
  <si>
    <t>discus throw</t>
  </si>
  <si>
    <t>F37</t>
  </si>
  <si>
    <t>F38</t>
  </si>
  <si>
    <t>F41</t>
  </si>
  <si>
    <t>F46</t>
  </si>
  <si>
    <t>F63</t>
  </si>
  <si>
    <t>javelin throw</t>
  </si>
  <si>
    <t>F40</t>
  </si>
  <si>
    <t>F52</t>
  </si>
  <si>
    <t>shot put</t>
  </si>
  <si>
    <t>F13</t>
  </si>
  <si>
    <t>F12</t>
  </si>
  <si>
    <t>F20</t>
  </si>
  <si>
    <t>F32</t>
  </si>
  <si>
    <t>F33</t>
  </si>
  <si>
    <t>F34</t>
  </si>
  <si>
    <t>F35</t>
  </si>
  <si>
    <t>F36</t>
  </si>
  <si>
    <t>F53</t>
  </si>
  <si>
    <t>F54</t>
  </si>
  <si>
    <t>F55</t>
  </si>
  <si>
    <t>NATATION</t>
  </si>
  <si>
    <t>S1</t>
  </si>
  <si>
    <t>50m free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</si>
  <si>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</si>
  <si>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</si>
  <si>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</si>
  <si>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</si>
  <si>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</si>
  <si>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</si>
  <si>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</si>
  <si>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</si>
  <si>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</si>
  <si>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</si>
  <si>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</si>
  <si>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</si>
  <si>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100m free</t>
  </si>
  <si>
    <t>S14</t>
  </si>
  <si>
    <t>200m free</t>
  </si>
  <si>
    <t>400m free</t>
  </si>
  <si>
    <t>50m breast</t>
  </si>
  <si>
    <t>SB2</t>
  </si>
  <si>
    <t>SB3</t>
  </si>
  <si>
    <t>SB4</t>
  </si>
  <si>
    <t>SB5</t>
  </si>
  <si>
    <t>SB6</t>
  </si>
  <si>
    <t>SB7</t>
  </si>
  <si>
    <t>SB8</t>
  </si>
  <si>
    <t>SB9</t>
  </si>
  <si>
    <t>SB11</t>
  </si>
  <si>
    <t>SB12</t>
  </si>
  <si>
    <t>SB13</t>
  </si>
  <si>
    <t>100m breast</t>
  </si>
  <si>
    <t>SB14</t>
  </si>
  <si>
    <t>50m back</t>
  </si>
  <si>
    <t>100m back</t>
  </si>
  <si>
    <t>50m butter</t>
  </si>
  <si>
    <t>100m butter</t>
  </si>
  <si>
    <t>150m medley</t>
  </si>
  <si>
    <t>SM3</t>
  </si>
  <si>
    <t>SM4</t>
  </si>
  <si>
    <t>200m medley</t>
  </si>
  <si>
    <t>SM5</t>
  </si>
  <si>
    <t>SM6</t>
  </si>
  <si>
    <t>SM7</t>
  </si>
  <si>
    <t>SM8</t>
  </si>
  <si>
    <t>SM9</t>
  </si>
  <si>
    <t>SM10</t>
  </si>
  <si>
    <t>SM11</t>
  </si>
  <si>
    <t>SM13</t>
  </si>
  <si>
    <t>SM14</t>
  </si>
  <si>
    <t>20pts</t>
  </si>
  <si>
    <t>4x50m free mixed</t>
  </si>
  <si>
    <t>34pts</t>
  </si>
  <si>
    <t>4x100m free</t>
  </si>
  <si>
    <t>49pts</t>
  </si>
  <si>
    <t>4x100m free mixed</t>
  </si>
  <si>
    <t>SKI</t>
  </si>
  <si>
    <t>SL</t>
  </si>
  <si>
    <t>GS</t>
  </si>
  <si>
    <t>SG</t>
  </si>
  <si>
    <t>DH</t>
  </si>
  <si>
    <t>Women VI Top 8</t>
  </si>
  <si>
    <t>Women VI Top 16</t>
  </si>
  <si>
    <t>Women VI Top 20</t>
  </si>
  <si>
    <t>Women ST Top 8</t>
  </si>
  <si>
    <t>Women ST Top 16</t>
  </si>
  <si>
    <t>Women ST Top 20</t>
  </si>
  <si>
    <t>Women SI Top 8</t>
  </si>
  <si>
    <t>Women SI Top 16</t>
  </si>
  <si>
    <t>Women SI Top 20</t>
  </si>
  <si>
    <t>Men VI Top 8</t>
  </si>
  <si>
    <t>Men VI Top 16</t>
  </si>
  <si>
    <t>Men VI Top 20</t>
  </si>
  <si>
    <t>Men ST Top 8</t>
  </si>
  <si>
    <t>Men ST Top 16</t>
  </si>
  <si>
    <t>Men ST Top 20</t>
  </si>
  <si>
    <t>Men SI Top 8</t>
  </si>
  <si>
    <t>Men SI Top 16</t>
  </si>
  <si>
    <t>Men SI Top 20</t>
  </si>
  <si>
    <t>2025-2028</t>
  </si>
  <si>
    <t>2025-28</t>
  </si>
  <si>
    <t>4x100m medley mixed</t>
  </si>
  <si>
    <t>4x100m free VI mixed</t>
  </si>
  <si>
    <t>4x50m Medley mixed</t>
  </si>
  <si>
    <t>T47</t>
  </si>
  <si>
    <t>T63</t>
  </si>
  <si>
    <t>T34</t>
  </si>
  <si>
    <t>T72</t>
  </si>
  <si>
    <t>F44</t>
  </si>
  <si>
    <t>F57</t>
  </si>
  <si>
    <t>F64</t>
  </si>
  <si>
    <t>F56</t>
  </si>
  <si>
    <t>T46</t>
  </si>
  <si>
    <t>Universal 4X100m relay</t>
  </si>
  <si>
    <t>Genre</t>
  </si>
  <si>
    <t>Classification</t>
  </si>
  <si>
    <t>Natation 750m</t>
  </si>
  <si>
    <t>Natation 400m</t>
  </si>
  <si>
    <t>Cyclisme 20km</t>
  </si>
  <si>
    <t>Cyclisme 12km</t>
  </si>
  <si>
    <t>Course 5km</t>
  </si>
  <si>
    <t>Course 3km</t>
  </si>
  <si>
    <t>Temps total</t>
  </si>
  <si>
    <t>Temps total des 3 epreuves test</t>
  </si>
  <si>
    <t>Masculin</t>
  </si>
  <si>
    <t>PTVI</t>
  </si>
  <si>
    <t>PTWC</t>
  </si>
  <si>
    <t xml:space="preserve">OBJECTIF : </t>
  </si>
  <si>
    <t>PTS2</t>
  </si>
  <si>
    <t>Réussir au minimum deux des trois épreuves test en rouge dans ce tableau et  rester en dessous du temps total des trois épreuves.</t>
  </si>
  <si>
    <t>PTS3</t>
  </si>
  <si>
    <t>PTS4</t>
  </si>
  <si>
    <t>PTS5</t>
  </si>
  <si>
    <t>Temps total epreuve test</t>
  </si>
  <si>
    <t>Féminin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</si>
</sst>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6" formatCode="[$-F400]h:mm:ss\ AM/PM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968F"/>
        <bgColor indexed="64"/>
      </patternFill>
    </fill>
    <fill>
      <patternFill patternType="solid">
        <fgColor rgb="FF00355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wrapText="1"/>
    </xf>
    <xf numFmtId="164" fontId="0" fillId="2" borderId="5" xfId="0" applyNumberFormat="1" applyFill="1" applyBorder="1" applyAlignment="1">
      <alignment horizontal="center" wrapText="1"/>
    </xf>
    <xf numFmtId="0" fontId="6" fillId="5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5" borderId="22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wrapText="1"/>
    </xf>
    <xf numFmtId="0" fontId="7" fillId="0" borderId="22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wrapText="1"/>
    </xf>
    <xf numFmtId="164" fontId="0" fillId="0" borderId="22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wrapText="1"/>
    </xf>
    <xf numFmtId="164" fontId="0" fillId="3" borderId="22" xfId="0" applyNumberFormat="1" applyFill="1" applyBorder="1" applyAlignment="1">
      <alignment wrapText="1"/>
    </xf>
    <xf numFmtId="46" fontId="0" fillId="0" borderId="22" xfId="0" applyNumberFormat="1" applyBorder="1" applyAlignment="1">
      <alignment horizontal="center" wrapText="1"/>
    </xf>
    <xf numFmtId="46" fontId="1" fillId="0" borderId="22" xfId="0" applyNumberFormat="1" applyFont="1" applyBorder="1" applyAlignment="1">
      <alignment horizont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wrapText="1"/>
    </xf>
    <xf numFmtId="2" fontId="0" fillId="4" borderId="5" xfId="0" applyNumberFormat="1" applyFill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wrapText="1"/>
    </xf>
    <xf numFmtId="0" fontId="2" fillId="5" borderId="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2" fillId="5" borderId="5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wrapText="1"/>
    </xf>
    <xf numFmtId="0" fontId="0" fillId="4" borderId="5" xfId="0" applyFill="1" applyBorder="1" applyAlignment="1">
      <alignment wrapText="1"/>
    </xf>
    <xf numFmtId="164" fontId="0" fillId="4" borderId="5" xfId="0" applyNumberFormat="1" applyFill="1" applyBorder="1" applyAlignment="1">
      <alignment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5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39" xfId="0" applyNumberFormat="1" applyFill="1" applyBorder="1" applyAlignment="1">
      <alignment horizontal="center" wrapText="1"/>
    </xf>
    <xf numFmtId="164" fontId="0" fillId="7" borderId="22" xfId="0" applyNumberFormat="1" applyFill="1" applyBorder="1" applyAlignment="1">
      <alignment horizontal="center" wrapText="1"/>
    </xf>
    <xf numFmtId="2" fontId="0" fillId="7" borderId="5" xfId="0" applyNumberFormat="1" applyFill="1" applyBorder="1" applyAlignment="1">
      <alignment horizontal="center" wrapText="1"/>
    </xf>
    <xf numFmtId="2" fontId="0" fillId="8" borderId="5" xfId="0" applyNumberFormat="1" applyFill="1" applyBorder="1" applyAlignment="1">
      <alignment horizontal="center" wrapText="1"/>
    </xf>
    <xf numFmtId="164" fontId="0" fillId="2" borderId="22" xfId="0" applyNumberForma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21" fontId="13" fillId="9" borderId="49" xfId="0" applyNumberFormat="1" applyFont="1" applyFill="1" applyBorder="1" applyAlignment="1">
      <alignment horizontal="center"/>
    </xf>
    <xf numFmtId="21" fontId="13" fillId="9" borderId="51" xfId="0" applyNumberFormat="1" applyFont="1" applyFill="1" applyBorder="1" applyAlignment="1">
      <alignment horizontal="center"/>
    </xf>
    <xf numFmtId="21" fontId="13" fillId="9" borderId="52" xfId="0" applyNumberFormat="1" applyFont="1" applyFill="1" applyBorder="1" applyAlignment="1">
      <alignment horizontal="center"/>
    </xf>
    <xf numFmtId="0" fontId="12" fillId="9" borderId="30" xfId="0" applyFont="1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21" fontId="13" fillId="9" borderId="54" xfId="0" applyNumberFormat="1" applyFont="1" applyFill="1" applyBorder="1" applyAlignment="1">
      <alignment horizontal="center"/>
    </xf>
    <xf numFmtId="21" fontId="13" fillId="9" borderId="55" xfId="0" applyNumberFormat="1" applyFont="1" applyFill="1" applyBorder="1" applyAlignment="1">
      <alignment horizontal="center"/>
    </xf>
    <xf numFmtId="0" fontId="12" fillId="9" borderId="31" xfId="0" applyFont="1" applyFill="1" applyBorder="1" applyAlignment="1">
      <alignment horizontal="center"/>
    </xf>
    <xf numFmtId="0" fontId="0" fillId="9" borderId="44" xfId="0" applyFill="1" applyBorder="1" applyAlignment="1">
      <alignment horizontal="center"/>
    </xf>
    <xf numFmtId="21" fontId="13" fillId="9" borderId="60" xfId="0" applyNumberFormat="1" applyFont="1" applyFill="1" applyBorder="1" applyAlignment="1">
      <alignment horizontal="center"/>
    </xf>
    <xf numFmtId="21" fontId="13" fillId="9" borderId="61" xfId="0" applyNumberFormat="1" applyFont="1" applyFill="1" applyBorder="1" applyAlignment="1">
      <alignment horizontal="center"/>
    </xf>
    <xf numFmtId="21" fontId="13" fillId="9" borderId="47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21" fontId="12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0" fontId="12" fillId="11" borderId="33" xfId="0" applyFont="1" applyFill="1" applyBorder="1" applyAlignment="1">
      <alignment horizontal="center"/>
    </xf>
    <xf numFmtId="0" fontId="0" fillId="11" borderId="40" xfId="0" applyFill="1" applyBorder="1" applyAlignment="1">
      <alignment horizontal="center"/>
    </xf>
    <xf numFmtId="21" fontId="13" fillId="11" borderId="49" xfId="0" applyNumberFormat="1" applyFont="1" applyFill="1" applyBorder="1" applyAlignment="1">
      <alignment horizontal="center"/>
    </xf>
    <xf numFmtId="21" fontId="13" fillId="11" borderId="52" xfId="0" applyNumberFormat="1" applyFont="1" applyFill="1" applyBorder="1" applyAlignment="1">
      <alignment horizontal="center"/>
    </xf>
    <xf numFmtId="0" fontId="12" fillId="11" borderId="30" xfId="0" applyFont="1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21" fontId="13" fillId="11" borderId="54" xfId="0" applyNumberFormat="1" applyFont="1" applyFill="1" applyBorder="1" applyAlignment="1">
      <alignment horizontal="center"/>
    </xf>
    <xf numFmtId="21" fontId="13" fillId="11" borderId="55" xfId="0" applyNumberFormat="1" applyFont="1" applyFill="1" applyBorder="1" applyAlignment="1">
      <alignment horizontal="center"/>
    </xf>
    <xf numFmtId="21" fontId="15" fillId="9" borderId="50" xfId="0" applyNumberFormat="1" applyFont="1" applyFill="1" applyBorder="1" applyAlignment="1">
      <alignment horizontal="center"/>
    </xf>
    <xf numFmtId="21" fontId="15" fillId="9" borderId="53" xfId="0" applyNumberFormat="1" applyFont="1" applyFill="1" applyBorder="1" applyAlignment="1">
      <alignment horizontal="center"/>
    </xf>
    <xf numFmtId="21" fontId="15" fillId="9" borderId="59" xfId="0" applyNumberFormat="1" applyFont="1" applyFill="1" applyBorder="1" applyAlignment="1">
      <alignment horizontal="center"/>
    </xf>
    <xf numFmtId="21" fontId="15" fillId="9" borderId="48" xfId="0" applyNumberFormat="1" applyFont="1" applyFill="1" applyBorder="1" applyAlignment="1">
      <alignment horizontal="center"/>
    </xf>
    <xf numFmtId="21" fontId="15" fillId="11" borderId="48" xfId="0" applyNumberFormat="1" applyFont="1" applyFill="1" applyBorder="1" applyAlignment="1">
      <alignment horizontal="center"/>
    </xf>
    <xf numFmtId="21" fontId="15" fillId="11" borderId="53" xfId="0" applyNumberFormat="1" applyFont="1" applyFill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6" fillId="0" borderId="33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6" fillId="0" borderId="62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2" fillId="11" borderId="31" xfId="0" applyFont="1" applyFill="1" applyBorder="1" applyAlignment="1">
      <alignment horizontal="center"/>
    </xf>
    <xf numFmtId="0" fontId="0" fillId="11" borderId="44" xfId="0" applyFill="1" applyBorder="1" applyAlignment="1">
      <alignment horizontal="center"/>
    </xf>
    <xf numFmtId="21" fontId="15" fillId="11" borderId="59" xfId="0" applyNumberFormat="1" applyFont="1" applyFill="1" applyBorder="1" applyAlignment="1">
      <alignment horizontal="center"/>
    </xf>
    <xf numFmtId="21" fontId="13" fillId="11" borderId="60" xfId="0" applyNumberFormat="1" applyFont="1" applyFill="1" applyBorder="1" applyAlignment="1">
      <alignment horizontal="center"/>
    </xf>
    <xf numFmtId="21" fontId="13" fillId="11" borderId="61" xfId="0" applyNumberFormat="1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14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0" fontId="4" fillId="5" borderId="12" xfId="0" applyFont="1" applyFill="1" applyBorder="1" applyAlignment="1">
      <alignment wrapText="1"/>
    </xf>
    <xf numFmtId="0" fontId="4" fillId="5" borderId="8" xfId="0" applyFont="1" applyFill="1" applyBorder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10" borderId="56" xfId="0" applyFont="1" applyFill="1" applyBorder="1" applyAlignment="1">
      <alignment horizontal="center"/>
    </xf>
    <xf numFmtId="0" fontId="13" fillId="10" borderId="42" xfId="0" applyFont="1" applyFill="1" applyBorder="1" applyAlignment="1">
      <alignment horizontal="center"/>
    </xf>
    <xf numFmtId="0" fontId="13" fillId="10" borderId="57" xfId="0" applyFont="1" applyFill="1" applyBorder="1" applyAlignment="1">
      <alignment horizontal="center" vertical="center" wrapText="1"/>
    </xf>
    <xf numFmtId="0" fontId="13" fillId="10" borderId="58" xfId="0" applyFont="1" applyFill="1" applyBorder="1" applyAlignment="1">
      <alignment horizontal="center" vertical="center" wrapText="1"/>
    </xf>
    <xf numFmtId="0" fontId="13" fillId="10" borderId="45" xfId="0" applyFont="1" applyFill="1" applyBorder="1" applyAlignment="1">
      <alignment horizontal="center" vertical="center" wrapText="1"/>
    </xf>
    <xf numFmtId="0" fontId="13" fillId="10" borderId="46" xfId="0" applyFont="1" applyFill="1" applyBorder="1" applyAlignment="1">
      <alignment horizontal="center" vertical="center" wrapText="1"/>
    </xf>
    <xf numFmtId="166" fontId="0" fillId="0" borderId="22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68F"/>
      <color rgb="FF0035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68580</xdr:rowOff>
    </xdr:from>
    <xdr:to>
      <xdr:col>2</xdr:col>
      <xdr:colOff>133377</xdr:colOff>
      <xdr:row>0</xdr:row>
      <xdr:rowOff>554002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96EABE8-5101-442C-8D7B-1BC49F73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68580"/>
          <a:ext cx="1581177" cy="477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53340</xdr:rowOff>
    </xdr:from>
    <xdr:to>
      <xdr:col>2</xdr:col>
      <xdr:colOff>320067</xdr:colOff>
      <xdr:row>0</xdr:row>
      <xdr:rowOff>531142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A607F3-B1ED-4DDF-BA44-1D1A55C46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53340"/>
          <a:ext cx="1581177" cy="4778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53340</xdr:rowOff>
    </xdr:from>
    <xdr:to>
      <xdr:col>1</xdr:col>
      <xdr:colOff>891567</xdr:colOff>
      <xdr:row>0</xdr:row>
      <xdr:rowOff>531142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D73469-5301-411F-96C5-18DD918F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53340"/>
          <a:ext cx="1581177" cy="4778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53340</xdr:rowOff>
    </xdr:from>
    <xdr:to>
      <xdr:col>1</xdr:col>
      <xdr:colOff>440082</xdr:colOff>
      <xdr:row>0</xdr:row>
      <xdr:rowOff>531142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50674713-0A02-49E7-BA75-7CEACB1E2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53340"/>
          <a:ext cx="1558317" cy="477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7BB8-B031-4446-892C-8DBEBDCE6F25}">
  <sheetPr>
    <pageSetUpPr fitToPage="1"/>
  </sheetPr>
  <dimension ref="A1:I57"/>
  <sheetViews>
    <sheetView tabSelected="1" topLeftCell="A30" workbookViewId="0">
      <selection activeCell="L42" sqref="L42"/>
    </sheetView>
  </sheetViews>
  <sheetFormatPr baseColWidth="10" defaultColWidth="11.44140625" defaultRowHeight="14.4" x14ac:dyDescent="0.3"/>
  <sheetData>
    <row r="1" spans="1:9" ht="49.95" customHeigh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x14ac:dyDescent="0.3">
      <c r="A2" s="5" t="s">
        <v>1</v>
      </c>
      <c r="B2" s="98" t="s">
        <v>2</v>
      </c>
      <c r="C2" s="99"/>
      <c r="D2" s="100"/>
      <c r="E2" s="5" t="s">
        <v>3</v>
      </c>
      <c r="F2" s="98" t="s">
        <v>4</v>
      </c>
      <c r="G2" s="99"/>
      <c r="H2" s="100"/>
      <c r="I2" s="5" t="s">
        <v>1</v>
      </c>
    </row>
    <row r="3" spans="1:9" x14ac:dyDescent="0.3">
      <c r="A3" s="7"/>
      <c r="B3" s="96" t="s">
        <v>140</v>
      </c>
      <c r="C3" s="96"/>
      <c r="D3" s="96"/>
      <c r="E3" s="8"/>
      <c r="F3" s="96" t="s">
        <v>140</v>
      </c>
      <c r="G3" s="96"/>
      <c r="H3" s="96"/>
      <c r="I3" s="8"/>
    </row>
    <row r="4" spans="1:9" x14ac:dyDescent="0.3">
      <c r="A4" s="7"/>
      <c r="B4" s="6" t="s">
        <v>5</v>
      </c>
      <c r="C4" s="6" t="s">
        <v>6</v>
      </c>
      <c r="D4" s="6" t="s">
        <v>7</v>
      </c>
      <c r="E4" s="8"/>
      <c r="F4" s="6" t="s">
        <v>5</v>
      </c>
      <c r="G4" s="6" t="s">
        <v>6</v>
      </c>
      <c r="H4" s="6" t="s">
        <v>7</v>
      </c>
      <c r="I4" s="8"/>
    </row>
    <row r="5" spans="1:9" ht="28.8" x14ac:dyDescent="0.3">
      <c r="A5" s="8"/>
      <c r="B5" s="9" t="s">
        <v>8</v>
      </c>
      <c r="C5" s="9" t="s">
        <v>9</v>
      </c>
      <c r="D5" s="9" t="s">
        <v>10</v>
      </c>
      <c r="E5" s="8"/>
      <c r="F5" s="9" t="s">
        <v>8</v>
      </c>
      <c r="G5" s="9" t="s">
        <v>9</v>
      </c>
      <c r="H5" s="9" t="s">
        <v>10</v>
      </c>
      <c r="I5" s="8"/>
    </row>
    <row r="6" spans="1:9" x14ac:dyDescent="0.3">
      <c r="A6" s="10" t="s">
        <v>11</v>
      </c>
      <c r="B6" s="11">
        <v>1.4467592592592592E-4</v>
      </c>
      <c r="C6" s="12">
        <f>B6*1.05</f>
        <v>1.5190972222222222E-4</v>
      </c>
      <c r="D6" s="12">
        <f>B6*1.1</f>
        <v>1.5914351851851853E-4</v>
      </c>
      <c r="E6" s="10" t="s">
        <v>12</v>
      </c>
      <c r="F6" s="11">
        <v>1.3148148148148147E-4</v>
      </c>
      <c r="G6" s="12">
        <f>F6*1.05</f>
        <v>1.3805555555555554E-4</v>
      </c>
      <c r="H6" s="12">
        <f>F6*1.1</f>
        <v>1.4462962962962964E-4</v>
      </c>
      <c r="I6" s="10" t="s">
        <v>11</v>
      </c>
    </row>
    <row r="7" spans="1:9" x14ac:dyDescent="0.3">
      <c r="A7" s="10" t="s">
        <v>13</v>
      </c>
      <c r="B7" s="11">
        <v>1.431712962962963E-4</v>
      </c>
      <c r="C7" s="12">
        <f t="shared" ref="C7:C15" si="0">B7*1.05</f>
        <v>1.5032986111111112E-4</v>
      </c>
      <c r="D7" s="12">
        <f t="shared" ref="D7:D15" si="1">B7*1.1</f>
        <v>1.5748842592592594E-4</v>
      </c>
      <c r="E7" s="10" t="s">
        <v>12</v>
      </c>
      <c r="F7" s="11">
        <v>1.2777777777777776E-4</v>
      </c>
      <c r="G7" s="12">
        <f t="shared" ref="G7:G22" si="2">F7*1.05</f>
        <v>1.3416666666666666E-4</v>
      </c>
      <c r="H7" s="12">
        <f t="shared" ref="H7:H22" si="3">F7*1.1</f>
        <v>1.4055555555555555E-4</v>
      </c>
      <c r="I7" s="10" t="s">
        <v>13</v>
      </c>
    </row>
    <row r="8" spans="1:9" x14ac:dyDescent="0.3">
      <c r="A8" s="10" t="s">
        <v>14</v>
      </c>
      <c r="B8" s="11">
        <v>1.4571759259259258E-4</v>
      </c>
      <c r="C8" s="12">
        <f t="shared" si="0"/>
        <v>1.5300347222222221E-4</v>
      </c>
      <c r="D8" s="12">
        <f t="shared" si="1"/>
        <v>1.6028935185185184E-4</v>
      </c>
      <c r="E8" s="10" t="s">
        <v>12</v>
      </c>
      <c r="F8" s="11">
        <v>1.2650462962962962E-4</v>
      </c>
      <c r="G8" s="12">
        <f t="shared" si="2"/>
        <v>1.328298611111111E-4</v>
      </c>
      <c r="H8" s="12">
        <f t="shared" si="3"/>
        <v>1.391550925925926E-4</v>
      </c>
      <c r="I8" s="10" t="s">
        <v>14</v>
      </c>
    </row>
    <row r="9" spans="1:9" x14ac:dyDescent="0.3">
      <c r="A9" s="10" t="s">
        <v>146</v>
      </c>
      <c r="B9" s="11">
        <v>2.2777777777777778E-4</v>
      </c>
      <c r="C9" s="12">
        <f t="shared" si="0"/>
        <v>2.3916666666666669E-4</v>
      </c>
      <c r="D9" s="12">
        <f t="shared" si="1"/>
        <v>2.5055555555555557E-4</v>
      </c>
      <c r="E9" s="10" t="s">
        <v>12</v>
      </c>
      <c r="F9" s="11">
        <v>1.7916666666666667E-4</v>
      </c>
      <c r="G9" s="12">
        <f t="shared" si="2"/>
        <v>1.8812500000000001E-4</v>
      </c>
      <c r="H9" s="12">
        <f t="shared" si="3"/>
        <v>1.9708333333333334E-4</v>
      </c>
      <c r="I9" s="10" t="s">
        <v>146</v>
      </c>
    </row>
    <row r="10" spans="1:9" x14ac:dyDescent="0.3">
      <c r="A10" s="10" t="s">
        <v>15</v>
      </c>
      <c r="B10" s="11">
        <v>1.8263888888888887E-4</v>
      </c>
      <c r="C10" s="12">
        <f t="shared" si="0"/>
        <v>1.9177083333333332E-4</v>
      </c>
      <c r="D10" s="12">
        <f t="shared" si="1"/>
        <v>2.0090277777777777E-4</v>
      </c>
      <c r="E10" s="10" t="s">
        <v>12</v>
      </c>
      <c r="F10" s="11">
        <v>1.4247685185185186E-4</v>
      </c>
      <c r="G10" s="12">
        <f t="shared" si="2"/>
        <v>1.4960069444444444E-4</v>
      </c>
      <c r="H10" s="12">
        <f t="shared" si="3"/>
        <v>1.5672453703703706E-4</v>
      </c>
      <c r="I10" s="10" t="s">
        <v>15</v>
      </c>
    </row>
    <row r="11" spans="1:9" x14ac:dyDescent="0.3">
      <c r="A11" s="10" t="s">
        <v>16</v>
      </c>
      <c r="B11" s="11">
        <v>1.6956018518518519E-4</v>
      </c>
      <c r="C11" s="12">
        <f t="shared" si="0"/>
        <v>1.7803819444444445E-4</v>
      </c>
      <c r="D11" s="12">
        <f t="shared" si="1"/>
        <v>1.8651620370370371E-4</v>
      </c>
      <c r="E11" s="10" t="s">
        <v>12</v>
      </c>
      <c r="F11" s="11">
        <v>1.4155092592592594E-4</v>
      </c>
      <c r="G11" s="12">
        <f t="shared" si="2"/>
        <v>1.4862847222222225E-4</v>
      </c>
      <c r="H11" s="12">
        <f t="shared" si="3"/>
        <v>1.5570601851851854E-4</v>
      </c>
      <c r="I11" s="10" t="s">
        <v>16</v>
      </c>
    </row>
    <row r="12" spans="1:9" x14ac:dyDescent="0.3">
      <c r="A12" s="10" t="s">
        <v>17</v>
      </c>
      <c r="B12" s="11">
        <v>1.579861111111111E-4</v>
      </c>
      <c r="C12" s="12">
        <f t="shared" si="0"/>
        <v>1.6588541666666667E-4</v>
      </c>
      <c r="D12" s="12">
        <f t="shared" si="1"/>
        <v>1.7378472222222223E-4</v>
      </c>
      <c r="E12" s="10" t="s">
        <v>12</v>
      </c>
      <c r="F12" s="11">
        <v>1.3599537037037036E-4</v>
      </c>
      <c r="G12" s="12">
        <f t="shared" si="2"/>
        <v>1.4279513888888889E-4</v>
      </c>
      <c r="H12" s="12">
        <f t="shared" si="3"/>
        <v>1.495949074074074E-4</v>
      </c>
      <c r="I12" s="10" t="s">
        <v>17</v>
      </c>
    </row>
    <row r="13" spans="1:9" x14ac:dyDescent="0.3">
      <c r="A13" s="10" t="s">
        <v>18</v>
      </c>
      <c r="B13" s="11">
        <v>1.4895833333333333E-4</v>
      </c>
      <c r="C13" s="12">
        <f t="shared" si="0"/>
        <v>1.5640625E-4</v>
      </c>
      <c r="D13" s="12">
        <f t="shared" si="1"/>
        <v>1.6385416666666667E-4</v>
      </c>
      <c r="E13" s="10" t="s">
        <v>12</v>
      </c>
      <c r="F13" s="11">
        <v>1.2986111111111111E-4</v>
      </c>
      <c r="G13" s="12">
        <f t="shared" si="2"/>
        <v>1.3635416666666668E-4</v>
      </c>
      <c r="H13" s="12">
        <f t="shared" si="3"/>
        <v>1.4284722222222224E-4</v>
      </c>
      <c r="I13" s="10" t="s">
        <v>18</v>
      </c>
    </row>
    <row r="14" spans="1:9" x14ac:dyDescent="0.3">
      <c r="A14" s="10" t="s">
        <v>19</v>
      </c>
      <c r="B14" s="11">
        <v>1.5451388888888888E-4</v>
      </c>
      <c r="C14" s="12">
        <f t="shared" si="0"/>
        <v>1.6223958333333333E-4</v>
      </c>
      <c r="D14" s="12">
        <f t="shared" si="1"/>
        <v>1.6996527777777778E-4</v>
      </c>
      <c r="E14" s="10" t="s">
        <v>12</v>
      </c>
      <c r="F14" s="11">
        <v>1.3668981481481483E-4</v>
      </c>
      <c r="G14" s="12">
        <f t="shared" si="2"/>
        <v>1.4352430555555557E-4</v>
      </c>
      <c r="H14" s="12">
        <f t="shared" si="3"/>
        <v>1.5035879629629633E-4</v>
      </c>
      <c r="I14" s="10" t="s">
        <v>19</v>
      </c>
    </row>
    <row r="15" spans="1:9" x14ac:dyDescent="0.3">
      <c r="A15" s="10" t="s">
        <v>144</v>
      </c>
      <c r="B15" s="11">
        <v>1.4618055555555557E-4</v>
      </c>
      <c r="C15" s="12">
        <f t="shared" si="0"/>
        <v>1.5348958333333336E-4</v>
      </c>
      <c r="D15" s="12">
        <f t="shared" si="1"/>
        <v>1.6079861111111112E-4</v>
      </c>
      <c r="E15" s="10" t="s">
        <v>12</v>
      </c>
      <c r="F15" s="11">
        <v>1.2476851851851852E-4</v>
      </c>
      <c r="G15" s="12">
        <f t="shared" si="2"/>
        <v>1.3100694444444444E-4</v>
      </c>
      <c r="H15" s="12">
        <f t="shared" si="3"/>
        <v>1.3724537037037039E-4</v>
      </c>
      <c r="I15" s="10" t="s">
        <v>144</v>
      </c>
    </row>
    <row r="16" spans="1:9" x14ac:dyDescent="0.3">
      <c r="A16" s="10"/>
      <c r="B16" s="13"/>
      <c r="C16" s="13"/>
      <c r="D16" s="13"/>
      <c r="E16" s="10" t="s">
        <v>12</v>
      </c>
      <c r="F16" s="11">
        <v>2.7210648148148152E-4</v>
      </c>
      <c r="G16" s="12">
        <f t="shared" si="2"/>
        <v>2.857118055555556E-4</v>
      </c>
      <c r="H16" s="12">
        <f t="shared" si="3"/>
        <v>2.9931712962962968E-4</v>
      </c>
      <c r="I16" s="10" t="s">
        <v>20</v>
      </c>
    </row>
    <row r="17" spans="1:9" x14ac:dyDescent="0.3">
      <c r="A17" s="10"/>
      <c r="B17" s="13"/>
      <c r="C17" s="13"/>
      <c r="D17" s="13"/>
      <c r="E17" s="10" t="s">
        <v>12</v>
      </c>
      <c r="F17" s="11">
        <v>2.0196759259259259E-4</v>
      </c>
      <c r="G17" s="12">
        <f t="shared" si="2"/>
        <v>2.1206597222222224E-4</v>
      </c>
      <c r="H17" s="12">
        <f t="shared" si="3"/>
        <v>2.2216435185185186E-4</v>
      </c>
      <c r="I17" s="10" t="s">
        <v>21</v>
      </c>
    </row>
    <row r="18" spans="1:9" x14ac:dyDescent="0.3">
      <c r="A18" s="10" t="s">
        <v>22</v>
      </c>
      <c r="B18" s="11">
        <v>2.0879629629629628E-4</v>
      </c>
      <c r="C18" s="12">
        <f t="shared" ref="C18:C21" si="4">B18*1.05</f>
        <v>2.192361111111111E-4</v>
      </c>
      <c r="D18" s="12">
        <f t="shared" ref="D18:D21" si="5">B18*1.1</f>
        <v>2.2967592592592592E-4</v>
      </c>
      <c r="E18" s="10" t="s">
        <v>12</v>
      </c>
      <c r="F18" s="11">
        <v>1.7719907407407409E-4</v>
      </c>
      <c r="G18" s="12">
        <f t="shared" si="2"/>
        <v>1.860590277777778E-4</v>
      </c>
      <c r="H18" s="12">
        <f t="shared" si="3"/>
        <v>1.9491898148148152E-4</v>
      </c>
      <c r="I18" s="10" t="s">
        <v>22</v>
      </c>
    </row>
    <row r="19" spans="1:9" x14ac:dyDescent="0.3">
      <c r="A19" s="10" t="s">
        <v>23</v>
      </c>
      <c r="B19" s="11">
        <v>1.8958333333333332E-4</v>
      </c>
      <c r="C19" s="12">
        <f t="shared" si="4"/>
        <v>1.9906249999999999E-4</v>
      </c>
      <c r="D19" s="12">
        <f t="shared" si="5"/>
        <v>2.0854166666666666E-4</v>
      </c>
      <c r="E19" s="10" t="s">
        <v>12</v>
      </c>
      <c r="F19" s="11">
        <v>1.6319444444444443E-4</v>
      </c>
      <c r="G19" s="12">
        <f t="shared" si="2"/>
        <v>1.7135416666666666E-4</v>
      </c>
      <c r="H19" s="12">
        <f t="shared" si="3"/>
        <v>1.7951388888888889E-4</v>
      </c>
      <c r="I19" s="10" t="s">
        <v>23</v>
      </c>
    </row>
    <row r="20" spans="1:9" x14ac:dyDescent="0.3">
      <c r="A20" s="10" t="s">
        <v>145</v>
      </c>
      <c r="B20" s="11">
        <v>1.8645833333333332E-4</v>
      </c>
      <c r="C20" s="12">
        <f>B20*1.05</f>
        <v>1.9578124999999999E-4</v>
      </c>
      <c r="D20" s="12">
        <f>B20*1.1</f>
        <v>2.0510416666666667E-4</v>
      </c>
      <c r="E20" s="10" t="s">
        <v>12</v>
      </c>
      <c r="F20" s="11">
        <v>1.4247685185185186E-4</v>
      </c>
      <c r="G20" s="12">
        <f>F20*1.05</f>
        <v>1.4960069444444444E-4</v>
      </c>
      <c r="H20" s="12">
        <f>F20*1.1</f>
        <v>1.5672453703703706E-4</v>
      </c>
      <c r="I20" s="10" t="s">
        <v>145</v>
      </c>
    </row>
    <row r="21" spans="1:9" x14ac:dyDescent="0.3">
      <c r="A21" s="10" t="s">
        <v>25</v>
      </c>
      <c r="B21" s="11">
        <v>1.5694444444444444E-4</v>
      </c>
      <c r="C21" s="12">
        <f t="shared" si="4"/>
        <v>1.6479166666666668E-4</v>
      </c>
      <c r="D21" s="12">
        <f t="shared" si="5"/>
        <v>1.726388888888889E-4</v>
      </c>
      <c r="E21" s="10" t="s">
        <v>12</v>
      </c>
      <c r="F21" s="11">
        <v>1.3217592592592591E-4</v>
      </c>
      <c r="G21" s="12">
        <f t="shared" si="2"/>
        <v>1.3878472222222222E-4</v>
      </c>
      <c r="H21" s="12">
        <f t="shared" si="3"/>
        <v>1.4539351851851852E-4</v>
      </c>
      <c r="I21" s="10" t="s">
        <v>25</v>
      </c>
    </row>
    <row r="22" spans="1:9" x14ac:dyDescent="0.3">
      <c r="A22" s="10" t="s">
        <v>147</v>
      </c>
      <c r="B22" s="11">
        <v>2.3703703703703704E-4</v>
      </c>
      <c r="C22" s="12">
        <f>B22*1.05</f>
        <v>2.4888888888888888E-4</v>
      </c>
      <c r="D22" s="12">
        <f>B22*1.1</f>
        <v>2.6074074074074075E-4</v>
      </c>
      <c r="E22" s="10" t="s">
        <v>12</v>
      </c>
      <c r="F22" s="11">
        <v>2.0729166666666666E-4</v>
      </c>
      <c r="G22" s="12">
        <f t="shared" si="2"/>
        <v>2.1765624999999999E-4</v>
      </c>
      <c r="H22" s="12">
        <f t="shared" si="3"/>
        <v>2.2802083333333333E-4</v>
      </c>
      <c r="I22" s="10" t="s">
        <v>147</v>
      </c>
    </row>
    <row r="23" spans="1:9" x14ac:dyDescent="0.3">
      <c r="A23" s="10" t="s">
        <v>11</v>
      </c>
      <c r="B23" s="11">
        <v>3.0173611111111113E-4</v>
      </c>
      <c r="C23" s="12">
        <f t="shared" ref="C23:C29" si="6">B23*1.05</f>
        <v>3.168229166666667E-4</v>
      </c>
      <c r="D23" s="12">
        <f t="shared" ref="D23:D29" si="7">B23*1.1</f>
        <v>3.3190972222222226E-4</v>
      </c>
      <c r="E23" s="10" t="s">
        <v>24</v>
      </c>
      <c r="F23" s="13"/>
      <c r="G23" s="13"/>
      <c r="H23" s="13"/>
      <c r="I23" s="10"/>
    </row>
    <row r="24" spans="1:9" x14ac:dyDescent="0.3">
      <c r="A24" s="10" t="s">
        <v>13</v>
      </c>
      <c r="B24" s="11">
        <v>2.9432870370370371E-4</v>
      </c>
      <c r="C24" s="12">
        <f t="shared" si="6"/>
        <v>3.0904513888888892E-4</v>
      </c>
      <c r="D24" s="12">
        <f t="shared" si="7"/>
        <v>3.2376157407407413E-4</v>
      </c>
      <c r="E24" s="10" t="s">
        <v>24</v>
      </c>
      <c r="F24" s="13"/>
      <c r="G24" s="13"/>
      <c r="H24" s="13"/>
      <c r="I24" s="10"/>
    </row>
    <row r="25" spans="1:9" x14ac:dyDescent="0.3">
      <c r="A25" s="10" t="s">
        <v>15</v>
      </c>
      <c r="B25" s="11">
        <v>3.8611111111111111E-4</v>
      </c>
      <c r="C25" s="12">
        <f t="shared" si="6"/>
        <v>4.0541666666666666E-4</v>
      </c>
      <c r="D25" s="12">
        <f t="shared" si="7"/>
        <v>4.2472222222222228E-4</v>
      </c>
      <c r="E25" s="10" t="s">
        <v>24</v>
      </c>
      <c r="F25" s="11">
        <v>2.9548611111111111E-4</v>
      </c>
      <c r="G25" s="12">
        <f t="shared" ref="G25" si="8">F25*1.05</f>
        <v>3.1026041666666669E-4</v>
      </c>
      <c r="H25" s="12">
        <f t="shared" ref="H25" si="9">F25*1.1</f>
        <v>3.2503472222222227E-4</v>
      </c>
      <c r="I25" s="10" t="s">
        <v>15</v>
      </c>
    </row>
    <row r="26" spans="1:9" x14ac:dyDescent="0.3">
      <c r="A26" s="10" t="s">
        <v>16</v>
      </c>
      <c r="B26" s="11">
        <v>3.5648148148148149E-4</v>
      </c>
      <c r="C26" s="12">
        <f t="shared" si="6"/>
        <v>3.7430555555555557E-4</v>
      </c>
      <c r="D26" s="12">
        <f t="shared" si="7"/>
        <v>3.921296296296297E-4</v>
      </c>
      <c r="E26" s="10" t="s">
        <v>24</v>
      </c>
      <c r="F26" s="13"/>
      <c r="G26" s="13"/>
      <c r="H26" s="13"/>
      <c r="I26" s="10"/>
    </row>
    <row r="27" spans="1:9" x14ac:dyDescent="0.3">
      <c r="A27" s="10" t="s">
        <v>17</v>
      </c>
      <c r="B27" s="11">
        <v>3.2812500000000002E-4</v>
      </c>
      <c r="C27" s="12">
        <f t="shared" si="6"/>
        <v>3.4453125000000006E-4</v>
      </c>
      <c r="D27" s="12">
        <f t="shared" si="7"/>
        <v>3.6093750000000004E-4</v>
      </c>
      <c r="E27" s="10" t="s">
        <v>24</v>
      </c>
      <c r="F27" s="11">
        <v>2.7418981481481484E-4</v>
      </c>
      <c r="G27" s="12">
        <f t="shared" ref="G27" si="10">F27*1.05</f>
        <v>2.8789930555555556E-4</v>
      </c>
      <c r="H27" s="12">
        <f t="shared" ref="H27" si="11">F27*1.1</f>
        <v>3.0160879629629635E-4</v>
      </c>
      <c r="I27" s="10" t="s">
        <v>17</v>
      </c>
    </row>
    <row r="28" spans="1:9" x14ac:dyDescent="0.3">
      <c r="A28" s="10" t="s">
        <v>144</v>
      </c>
      <c r="B28" s="11">
        <v>2.9571759259259259E-4</v>
      </c>
      <c r="C28" s="12">
        <f t="shared" si="6"/>
        <v>3.1050347222222221E-4</v>
      </c>
      <c r="D28" s="12">
        <f t="shared" si="7"/>
        <v>3.2528935185185189E-4</v>
      </c>
      <c r="E28" s="10" t="s">
        <v>24</v>
      </c>
      <c r="F28" s="13"/>
      <c r="G28" s="13"/>
      <c r="H28" s="13"/>
      <c r="I28" s="10"/>
    </row>
    <row r="29" spans="1:9" x14ac:dyDescent="0.3">
      <c r="A29" s="10" t="s">
        <v>25</v>
      </c>
      <c r="B29" s="52">
        <v>3.358796296296296E-4</v>
      </c>
      <c r="C29" s="12">
        <f t="shared" si="6"/>
        <v>3.5267361111111111E-4</v>
      </c>
      <c r="D29" s="12">
        <f t="shared" si="7"/>
        <v>3.6946759259259257E-4</v>
      </c>
      <c r="E29" s="10" t="s">
        <v>24</v>
      </c>
      <c r="F29" s="13"/>
      <c r="G29" s="13"/>
      <c r="H29" s="13"/>
      <c r="I29" s="10"/>
    </row>
    <row r="30" spans="1:9" x14ac:dyDescent="0.3">
      <c r="A30" s="10"/>
      <c r="B30" s="13"/>
      <c r="C30" s="13"/>
      <c r="D30" s="13"/>
      <c r="E30" s="10" t="s">
        <v>24</v>
      </c>
      <c r="F30" s="11">
        <v>4.5625E-4</v>
      </c>
      <c r="G30" s="12">
        <f t="shared" ref="G30:G42" si="12">F30*1.05</f>
        <v>4.7906250000000005E-4</v>
      </c>
      <c r="H30" s="12">
        <f t="shared" ref="H30:H42" si="13">F30*1.1</f>
        <v>5.0187500000000004E-4</v>
      </c>
      <c r="I30" s="10" t="s">
        <v>20</v>
      </c>
    </row>
    <row r="31" spans="1:9" x14ac:dyDescent="0.3">
      <c r="A31" s="10"/>
      <c r="B31" s="13"/>
      <c r="C31" s="13"/>
      <c r="D31" s="13"/>
      <c r="E31" s="10" t="s">
        <v>24</v>
      </c>
      <c r="F31" s="11">
        <v>2.664351851851852E-4</v>
      </c>
      <c r="G31" s="12">
        <f t="shared" si="12"/>
        <v>2.7975694444444445E-4</v>
      </c>
      <c r="H31" s="12">
        <f t="shared" si="13"/>
        <v>2.9307870370370376E-4</v>
      </c>
      <c r="I31" s="10" t="s">
        <v>25</v>
      </c>
    </row>
    <row r="32" spans="1:9" x14ac:dyDescent="0.3">
      <c r="A32" s="10" t="s">
        <v>11</v>
      </c>
      <c r="B32" s="12">
        <v>6.9652777777777779E-4</v>
      </c>
      <c r="C32" s="12">
        <f t="shared" ref="C32:C35" si="14">B32*1.05</f>
        <v>7.3135416666666672E-4</v>
      </c>
      <c r="D32" s="12">
        <f t="shared" ref="D32:D35" si="15">B32*1.1</f>
        <v>7.6618055555555565E-4</v>
      </c>
      <c r="E32" s="10" t="s">
        <v>26</v>
      </c>
      <c r="F32" s="11">
        <v>6.0509259259259262E-4</v>
      </c>
      <c r="G32" s="12">
        <f t="shared" si="12"/>
        <v>6.3534722222222226E-4</v>
      </c>
      <c r="H32" s="12">
        <f t="shared" si="13"/>
        <v>6.656018518518519E-4</v>
      </c>
      <c r="I32" s="10" t="s">
        <v>11</v>
      </c>
    </row>
    <row r="33" spans="1:9" x14ac:dyDescent="0.3">
      <c r="A33" s="10" t="s">
        <v>13</v>
      </c>
      <c r="B33" s="12">
        <v>6.6817129629629626E-4</v>
      </c>
      <c r="C33" s="12">
        <f t="shared" si="14"/>
        <v>7.0157986111111115E-4</v>
      </c>
      <c r="D33" s="12">
        <f t="shared" si="15"/>
        <v>7.3498842592592593E-4</v>
      </c>
      <c r="E33" s="10" t="s">
        <v>26</v>
      </c>
      <c r="F33" s="11">
        <v>5.7916666666666663E-4</v>
      </c>
      <c r="G33" s="12">
        <f t="shared" si="12"/>
        <v>6.0812499999999994E-4</v>
      </c>
      <c r="H33" s="12">
        <f t="shared" si="13"/>
        <v>6.3708333333333336E-4</v>
      </c>
      <c r="I33" s="10" t="s">
        <v>13</v>
      </c>
    </row>
    <row r="34" spans="1:9" x14ac:dyDescent="0.3">
      <c r="A34" s="10" t="s">
        <v>14</v>
      </c>
      <c r="B34" s="12">
        <v>6.7789351851851854E-4</v>
      </c>
      <c r="C34" s="12">
        <f t="shared" si="14"/>
        <v>7.1178819444444447E-4</v>
      </c>
      <c r="D34" s="12">
        <f t="shared" si="15"/>
        <v>7.456828703703704E-4</v>
      </c>
      <c r="E34" s="10" t="s">
        <v>26</v>
      </c>
      <c r="F34" s="11">
        <v>5.8252314814814809E-4</v>
      </c>
      <c r="G34" s="12">
        <f t="shared" si="12"/>
        <v>6.1164930555555549E-4</v>
      </c>
      <c r="H34" s="12">
        <f t="shared" si="13"/>
        <v>6.40775462962963E-4</v>
      </c>
      <c r="I34" s="10" t="s">
        <v>14</v>
      </c>
    </row>
    <row r="35" spans="1:9" x14ac:dyDescent="0.3">
      <c r="A35" s="10" t="s">
        <v>27</v>
      </c>
      <c r="B35" s="12">
        <v>6.659722222222222E-4</v>
      </c>
      <c r="C35" s="12">
        <f t="shared" si="14"/>
        <v>6.9927083333333332E-4</v>
      </c>
      <c r="D35" s="12">
        <f t="shared" si="15"/>
        <v>7.3256944444444444E-4</v>
      </c>
      <c r="E35" s="10" t="s">
        <v>26</v>
      </c>
      <c r="F35" s="11">
        <v>5.5902777777777776E-4</v>
      </c>
      <c r="G35" s="12">
        <f t="shared" si="12"/>
        <v>5.8697916666666664E-4</v>
      </c>
      <c r="H35" s="12">
        <f t="shared" si="13"/>
        <v>6.1493055555555563E-4</v>
      </c>
      <c r="I35" s="10" t="s">
        <v>27</v>
      </c>
    </row>
    <row r="36" spans="1:9" x14ac:dyDescent="0.3">
      <c r="A36" s="10" t="s">
        <v>17</v>
      </c>
      <c r="B36" s="12">
        <v>8.0046296296296289E-4</v>
      </c>
      <c r="C36" s="12">
        <f t="shared" ref="C36:C38" si="16">B36*1.05</f>
        <v>8.4048611111111108E-4</v>
      </c>
      <c r="D36" s="12">
        <f t="shared" ref="D36:D38" si="17">B36*1.1</f>
        <v>8.8050925925925927E-4</v>
      </c>
      <c r="E36" s="10" t="s">
        <v>26</v>
      </c>
      <c r="F36" s="11">
        <v>6.0173611111111116E-4</v>
      </c>
      <c r="G36" s="12">
        <f t="shared" si="12"/>
        <v>6.3182291666666671E-4</v>
      </c>
      <c r="H36" s="12">
        <f t="shared" si="13"/>
        <v>6.6190972222222237E-4</v>
      </c>
      <c r="I36" s="10" t="s">
        <v>17</v>
      </c>
    </row>
    <row r="37" spans="1:9" x14ac:dyDescent="0.3">
      <c r="A37" s="10" t="s">
        <v>18</v>
      </c>
      <c r="B37" s="12">
        <v>7.1192129629629633E-4</v>
      </c>
      <c r="C37" s="12">
        <f t="shared" si="16"/>
        <v>7.4751736111111113E-4</v>
      </c>
      <c r="D37" s="12">
        <f t="shared" si="17"/>
        <v>7.8311342592592603E-4</v>
      </c>
      <c r="E37" s="10" t="s">
        <v>26</v>
      </c>
      <c r="F37" s="11">
        <v>5.9780092592592589E-4</v>
      </c>
      <c r="G37" s="12">
        <f t="shared" si="12"/>
        <v>6.2769097222222219E-4</v>
      </c>
      <c r="H37" s="12">
        <f t="shared" si="13"/>
        <v>6.575810185185185E-4</v>
      </c>
      <c r="I37" s="10" t="s">
        <v>18</v>
      </c>
    </row>
    <row r="38" spans="1:9" x14ac:dyDescent="0.3">
      <c r="A38" s="10" t="s">
        <v>144</v>
      </c>
      <c r="B38" s="12">
        <v>6.8437499999999998E-4</v>
      </c>
      <c r="C38" s="12">
        <f t="shared" si="16"/>
        <v>7.1859375000000005E-4</v>
      </c>
      <c r="D38" s="12">
        <f t="shared" si="17"/>
        <v>7.5281250000000001E-4</v>
      </c>
      <c r="E38" s="10" t="s">
        <v>26</v>
      </c>
      <c r="F38" s="11">
        <v>5.6585648148148153E-4</v>
      </c>
      <c r="G38" s="12">
        <f t="shared" si="12"/>
        <v>5.9414930555555566E-4</v>
      </c>
      <c r="H38" s="12">
        <f t="shared" si="13"/>
        <v>6.2244212962962969E-4</v>
      </c>
      <c r="I38" s="10" t="s">
        <v>144</v>
      </c>
    </row>
    <row r="39" spans="1:9" x14ac:dyDescent="0.3">
      <c r="A39" s="10"/>
      <c r="B39" s="13"/>
      <c r="C39" s="13"/>
      <c r="D39" s="13"/>
      <c r="E39" s="10" t="s">
        <v>26</v>
      </c>
      <c r="F39" s="11">
        <v>7.1365740740740732E-4</v>
      </c>
      <c r="G39" s="12">
        <f t="shared" si="12"/>
        <v>7.493402777777777E-4</v>
      </c>
      <c r="H39" s="12">
        <f t="shared" si="13"/>
        <v>7.8502314814814808E-4</v>
      </c>
      <c r="I39" s="10" t="s">
        <v>21</v>
      </c>
    </row>
    <row r="40" spans="1:9" x14ac:dyDescent="0.3">
      <c r="A40" s="10" t="s">
        <v>22</v>
      </c>
      <c r="B40" s="12">
        <v>6.9259259259259263E-4</v>
      </c>
      <c r="C40" s="12">
        <f t="shared" ref="C40" si="18">B40*1.05</f>
        <v>7.2722222222222231E-4</v>
      </c>
      <c r="D40" s="12">
        <f t="shared" ref="D40" si="19">B40*1.1</f>
        <v>7.6185185185185199E-4</v>
      </c>
      <c r="E40" s="10" t="s">
        <v>26</v>
      </c>
      <c r="F40" s="11">
        <v>5.6875000000000003E-4</v>
      </c>
      <c r="G40" s="12">
        <f t="shared" si="12"/>
        <v>5.9718750000000006E-4</v>
      </c>
      <c r="H40" s="12">
        <f t="shared" si="13"/>
        <v>6.256250000000001E-4</v>
      </c>
      <c r="I40" s="10" t="s">
        <v>22</v>
      </c>
    </row>
    <row r="41" spans="1:9" x14ac:dyDescent="0.3">
      <c r="A41" s="10" t="s">
        <v>23</v>
      </c>
      <c r="B41" s="12">
        <v>6.2314814814814817E-4</v>
      </c>
      <c r="C41" s="12">
        <f>B41*1.05</f>
        <v>6.5430555555555565E-4</v>
      </c>
      <c r="D41" s="12">
        <f>B41*1.1</f>
        <v>6.8546296296296302E-4</v>
      </c>
      <c r="E41" s="10" t="s">
        <v>26</v>
      </c>
      <c r="F41" s="11">
        <v>5.2881944444444439E-4</v>
      </c>
      <c r="G41" s="12">
        <f t="shared" si="12"/>
        <v>5.5526041666666668E-4</v>
      </c>
      <c r="H41" s="12">
        <f t="shared" si="13"/>
        <v>5.8170138888888887E-4</v>
      </c>
      <c r="I41" s="10" t="s">
        <v>23</v>
      </c>
    </row>
    <row r="42" spans="1:9" x14ac:dyDescent="0.3">
      <c r="A42" s="10"/>
      <c r="B42" s="49"/>
      <c r="C42" s="49"/>
      <c r="D42" s="49"/>
      <c r="E42" s="10" t="s">
        <v>26</v>
      </c>
      <c r="F42" s="11">
        <v>5.859953703703704E-4</v>
      </c>
      <c r="G42" s="12">
        <f t="shared" si="12"/>
        <v>6.1529513888888897E-4</v>
      </c>
      <c r="H42" s="12">
        <f t="shared" si="13"/>
        <v>6.4459490740740753E-4</v>
      </c>
      <c r="I42" s="10" t="s">
        <v>28</v>
      </c>
    </row>
    <row r="43" spans="1:9" x14ac:dyDescent="0.3">
      <c r="A43" s="10" t="s">
        <v>146</v>
      </c>
      <c r="B43" s="11">
        <v>1.5723379629629629E-3</v>
      </c>
      <c r="C43" s="12">
        <f t="shared" ref="C43:C48" si="20">B43*1.05</f>
        <v>1.6509548611111111E-3</v>
      </c>
      <c r="D43" s="12">
        <f t="shared" ref="D43:D48" si="21">B43*1.1</f>
        <v>1.7295717592592593E-3</v>
      </c>
      <c r="E43" s="10" t="s">
        <v>29</v>
      </c>
      <c r="F43" s="11">
        <v>1.161574074074074E-3</v>
      </c>
      <c r="G43" s="12">
        <f t="shared" ref="G43:G51" si="22">F43*1.05</f>
        <v>1.2196527777777778E-3</v>
      </c>
      <c r="H43" s="12">
        <f t="shared" ref="H43:H51" si="23">F43*1.1</f>
        <v>1.2777314814814815E-3</v>
      </c>
      <c r="I43" s="10" t="s">
        <v>146</v>
      </c>
    </row>
    <row r="44" spans="1:9" x14ac:dyDescent="0.3">
      <c r="A44" s="10" t="s">
        <v>22</v>
      </c>
      <c r="B44" s="11">
        <v>1.2940972222222223E-3</v>
      </c>
      <c r="C44" s="12">
        <f t="shared" si="20"/>
        <v>1.3588020833333334E-3</v>
      </c>
      <c r="D44" s="12">
        <f t="shared" si="21"/>
        <v>1.4235069444444447E-3</v>
      </c>
      <c r="E44" s="10" t="s">
        <v>29</v>
      </c>
      <c r="F44" s="11">
        <v>1.1640046296296296E-3</v>
      </c>
      <c r="G44" s="12">
        <f t="shared" si="22"/>
        <v>1.2222048611111112E-3</v>
      </c>
      <c r="H44" s="12">
        <f t="shared" si="23"/>
        <v>1.2804050925925927E-3</v>
      </c>
      <c r="I44" s="10" t="s">
        <v>22</v>
      </c>
    </row>
    <row r="45" spans="1:9" x14ac:dyDescent="0.3">
      <c r="A45" s="10" t="s">
        <v>23</v>
      </c>
      <c r="B45" s="11">
        <v>1.2266203703703703E-3</v>
      </c>
      <c r="C45" s="12">
        <f t="shared" si="20"/>
        <v>1.2879513888888888E-3</v>
      </c>
      <c r="D45" s="12">
        <f t="shared" si="21"/>
        <v>1.3492824074074075E-3</v>
      </c>
      <c r="E45" s="10" t="s">
        <v>29</v>
      </c>
      <c r="F45" s="11">
        <v>1.0446759259259259E-3</v>
      </c>
      <c r="G45" s="12">
        <f t="shared" si="22"/>
        <v>1.0969097222222222E-3</v>
      </c>
      <c r="H45" s="12">
        <f t="shared" si="23"/>
        <v>1.1491435185185185E-3</v>
      </c>
      <c r="I45" s="10" t="s">
        <v>23</v>
      </c>
    </row>
    <row r="46" spans="1:9" x14ac:dyDescent="0.3">
      <c r="A46" s="10" t="s">
        <v>11</v>
      </c>
      <c r="B46" s="11">
        <v>3.469212962962963E-3</v>
      </c>
      <c r="C46" s="12">
        <f t="shared" si="20"/>
        <v>3.6426736111111113E-3</v>
      </c>
      <c r="D46" s="12">
        <f t="shared" si="21"/>
        <v>3.8161342592592596E-3</v>
      </c>
      <c r="E46" s="10" t="s">
        <v>30</v>
      </c>
      <c r="F46" s="11">
        <v>2.9660879629629629E-3</v>
      </c>
      <c r="G46" s="12">
        <f t="shared" si="22"/>
        <v>3.1143923611111112E-3</v>
      </c>
      <c r="H46" s="12">
        <f t="shared" si="23"/>
        <v>3.2626967592592595E-3</v>
      </c>
      <c r="I46" s="10" t="s">
        <v>11</v>
      </c>
    </row>
    <row r="47" spans="1:9" x14ac:dyDescent="0.3">
      <c r="A47" s="10" t="s">
        <v>14</v>
      </c>
      <c r="B47" s="11">
        <v>3.3515046296296296E-3</v>
      </c>
      <c r="C47" s="12">
        <f t="shared" si="20"/>
        <v>3.5190798611111113E-3</v>
      </c>
      <c r="D47" s="12">
        <f t="shared" si="21"/>
        <v>3.6866550925925929E-3</v>
      </c>
      <c r="E47" s="10" t="s">
        <v>30</v>
      </c>
      <c r="F47" s="11">
        <v>2.8487268518518519E-3</v>
      </c>
      <c r="G47" s="12">
        <f t="shared" si="22"/>
        <v>2.9911631944444447E-3</v>
      </c>
      <c r="H47" s="12">
        <f t="shared" si="23"/>
        <v>3.1335995370370372E-3</v>
      </c>
      <c r="I47" s="10" t="s">
        <v>14</v>
      </c>
    </row>
    <row r="48" spans="1:9" x14ac:dyDescent="0.3">
      <c r="A48" s="10" t="s">
        <v>27</v>
      </c>
      <c r="B48" s="11">
        <v>3.3113425925925927E-3</v>
      </c>
      <c r="C48" s="12">
        <f t="shared" si="20"/>
        <v>3.4769097222222224E-3</v>
      </c>
      <c r="D48" s="12">
        <f t="shared" si="21"/>
        <v>3.6424768518518525E-3</v>
      </c>
      <c r="E48" s="10" t="s">
        <v>30</v>
      </c>
      <c r="F48" s="11">
        <v>2.7277777777777778E-3</v>
      </c>
      <c r="G48" s="12">
        <f t="shared" si="22"/>
        <v>2.8641666666666668E-3</v>
      </c>
      <c r="H48" s="12">
        <f t="shared" si="23"/>
        <v>3.0005555555555558E-3</v>
      </c>
      <c r="I48" s="10" t="s">
        <v>27</v>
      </c>
    </row>
    <row r="49" spans="1:9" x14ac:dyDescent="0.3">
      <c r="A49" s="10"/>
      <c r="B49" s="13"/>
      <c r="C49" s="13"/>
      <c r="D49" s="13"/>
      <c r="E49" s="10" t="s">
        <v>30</v>
      </c>
      <c r="F49" s="12">
        <v>2.835300925925926E-3</v>
      </c>
      <c r="G49" s="12">
        <f t="shared" si="22"/>
        <v>2.9770659722222225E-3</v>
      </c>
      <c r="H49" s="12">
        <f t="shared" si="23"/>
        <v>3.118831018518519E-3</v>
      </c>
      <c r="I49" s="10" t="s">
        <v>18</v>
      </c>
    </row>
    <row r="50" spans="1:9" x14ac:dyDescent="0.3">
      <c r="A50" s="10"/>
      <c r="B50" s="13"/>
      <c r="C50" s="13"/>
      <c r="D50" s="13"/>
      <c r="E50" s="10" t="s">
        <v>30</v>
      </c>
      <c r="F50" s="12">
        <v>2.7502314814814815E-3</v>
      </c>
      <c r="G50" s="12">
        <f t="shared" si="22"/>
        <v>2.8877430555555557E-3</v>
      </c>
      <c r="H50" s="12">
        <f t="shared" si="23"/>
        <v>3.0252546296296299E-3</v>
      </c>
      <c r="I50" s="10" t="s">
        <v>152</v>
      </c>
    </row>
    <row r="51" spans="1:9" x14ac:dyDescent="0.3">
      <c r="A51" s="10" t="s">
        <v>23</v>
      </c>
      <c r="B51" s="11">
        <v>2.2842592592592593E-3</v>
      </c>
      <c r="C51" s="12">
        <f>B51*1.05</f>
        <v>2.3984722222222224E-3</v>
      </c>
      <c r="D51" s="12">
        <f>B51*1.1</f>
        <v>2.5126851851851855E-3</v>
      </c>
      <c r="E51" s="10" t="s">
        <v>30</v>
      </c>
      <c r="F51" s="12">
        <v>1.9504629629629631E-3</v>
      </c>
      <c r="G51" s="12">
        <f t="shared" si="22"/>
        <v>2.0479861111111115E-3</v>
      </c>
      <c r="H51" s="12">
        <f t="shared" si="23"/>
        <v>2.1455092592592598E-3</v>
      </c>
      <c r="I51" s="10" t="s">
        <v>23</v>
      </c>
    </row>
    <row r="52" spans="1:9" x14ac:dyDescent="0.3">
      <c r="A52" s="10"/>
      <c r="B52" s="13"/>
      <c r="C52" s="13"/>
      <c r="D52" s="13"/>
      <c r="E52" s="10" t="s">
        <v>31</v>
      </c>
      <c r="F52" s="11">
        <v>1.0828587962962963E-2</v>
      </c>
      <c r="G52" s="12">
        <f t="shared" ref="G52:G54" si="24">F52*1.05</f>
        <v>1.1370017361111113E-2</v>
      </c>
      <c r="H52" s="12">
        <f t="shared" ref="H52:H54" si="25">F52*1.1</f>
        <v>1.1911446759259261E-2</v>
      </c>
      <c r="I52" s="10" t="s">
        <v>11</v>
      </c>
    </row>
    <row r="53" spans="1:9" x14ac:dyDescent="0.3">
      <c r="A53" s="10"/>
      <c r="B53" s="13"/>
      <c r="C53" s="13"/>
      <c r="D53" s="13"/>
      <c r="E53" s="10" t="s">
        <v>31</v>
      </c>
      <c r="F53" s="12">
        <v>1.0747337962962964E-2</v>
      </c>
      <c r="G53" s="12">
        <f t="shared" si="24"/>
        <v>1.1284704861111113E-2</v>
      </c>
      <c r="H53" s="12">
        <f t="shared" si="25"/>
        <v>1.1822071759259261E-2</v>
      </c>
      <c r="I53" s="10" t="s">
        <v>14</v>
      </c>
    </row>
    <row r="54" spans="1:9" x14ac:dyDescent="0.3">
      <c r="A54" s="10" t="s">
        <v>23</v>
      </c>
      <c r="B54" s="11">
        <v>7.8001157407407403E-3</v>
      </c>
      <c r="C54" s="12">
        <f>B54*1.05</f>
        <v>8.1901215277777779E-3</v>
      </c>
      <c r="D54" s="12">
        <f>B54*1.1</f>
        <v>8.5801273148148147E-3</v>
      </c>
      <c r="E54" s="10" t="s">
        <v>31</v>
      </c>
      <c r="F54" s="12">
        <v>6.6927083333333335E-3</v>
      </c>
      <c r="G54" s="12">
        <f t="shared" si="24"/>
        <v>7.0273437500000006E-3</v>
      </c>
      <c r="H54" s="12">
        <f t="shared" si="25"/>
        <v>7.3619791666666677E-3</v>
      </c>
      <c r="I54" s="10" t="s">
        <v>23</v>
      </c>
    </row>
    <row r="55" spans="1:9" x14ac:dyDescent="0.3">
      <c r="A55" s="10" t="s">
        <v>13</v>
      </c>
      <c r="B55" s="14">
        <v>0.13065972222222222</v>
      </c>
      <c r="C55" s="14">
        <f>B55*1.05</f>
        <v>0.13719270833333333</v>
      </c>
      <c r="D55" s="131">
        <f>B55*1.1</f>
        <v>0.14372569444444444</v>
      </c>
      <c r="E55" s="10" t="s">
        <v>32</v>
      </c>
      <c r="F55" s="14">
        <v>0.10276620370370371</v>
      </c>
      <c r="G55" s="14">
        <f>F55*1.05</f>
        <v>0.1079045138888889</v>
      </c>
      <c r="H55" s="14">
        <f>F55*1.1</f>
        <v>0.11304282407407408</v>
      </c>
      <c r="I55" s="10" t="s">
        <v>13</v>
      </c>
    </row>
    <row r="56" spans="1:9" x14ac:dyDescent="0.3">
      <c r="A56" s="10" t="s">
        <v>23</v>
      </c>
      <c r="B56" s="14">
        <v>7.2615740740740745E-2</v>
      </c>
      <c r="C56" s="14">
        <f>B56*1.05</f>
        <v>7.6246527777777781E-2</v>
      </c>
      <c r="D56" s="131">
        <f>B56*1.1</f>
        <v>7.9877314814814832E-2</v>
      </c>
      <c r="E56" s="10" t="s">
        <v>32</v>
      </c>
      <c r="F56" s="14">
        <v>5.7743055555555554E-2</v>
      </c>
      <c r="G56" s="14">
        <f>F56*1.05</f>
        <v>6.0630208333333338E-2</v>
      </c>
      <c r="H56" s="14">
        <f>F56*1.1</f>
        <v>6.3517361111111115E-2</v>
      </c>
      <c r="I56" s="10" t="s">
        <v>23</v>
      </c>
    </row>
    <row r="57" spans="1:9" ht="43.2" x14ac:dyDescent="0.3">
      <c r="A57" s="10"/>
      <c r="B57" s="15"/>
      <c r="C57" s="14">
        <f>B57*1.05</f>
        <v>0</v>
      </c>
      <c r="D57" s="12">
        <f>B57*1.1</f>
        <v>0</v>
      </c>
      <c r="E57" s="10" t="s">
        <v>153</v>
      </c>
      <c r="F57" s="14"/>
      <c r="G57" s="14">
        <f>F57*1.05</f>
        <v>0</v>
      </c>
      <c r="H57" s="14">
        <f>F57*1.1</f>
        <v>0</v>
      </c>
      <c r="I57" s="10"/>
    </row>
  </sheetData>
  <mergeCells count="5">
    <mergeCell ref="B3:D3"/>
    <mergeCell ref="F3:H3"/>
    <mergeCell ref="A1:I1"/>
    <mergeCell ref="B2:D2"/>
    <mergeCell ref="F2:H2"/>
  </mergeCells>
  <phoneticPr fontId="11" type="noConversion"/>
  <pageMargins left="0.7" right="0.7" top="0.75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AF82-1F6D-4C75-8A36-792CE6FE3B82}">
  <sheetPr>
    <pageSetUpPr fitToPage="1"/>
  </sheetPr>
  <dimension ref="A1:I51"/>
  <sheetViews>
    <sheetView topLeftCell="A25" workbookViewId="0">
      <selection activeCell="F52" sqref="F52"/>
    </sheetView>
  </sheetViews>
  <sheetFormatPr baseColWidth="10" defaultColWidth="11.44140625" defaultRowHeight="14.4" x14ac:dyDescent="0.3"/>
  <cols>
    <col min="1" max="1" width="14.21875" customWidth="1"/>
    <col min="2" max="4" width="5.21875" customWidth="1"/>
    <col min="5" max="5" width="14.21875" customWidth="1"/>
    <col min="6" max="8" width="5.21875" customWidth="1"/>
    <col min="9" max="9" width="14.21875" customWidth="1"/>
  </cols>
  <sheetData>
    <row r="1" spans="1:9" ht="49.95" customHeight="1" thickBot="1" x14ac:dyDescent="0.35">
      <c r="A1" s="97" t="s">
        <v>33</v>
      </c>
      <c r="B1" s="97"/>
      <c r="C1" s="97"/>
      <c r="D1" s="97"/>
      <c r="E1" s="97"/>
      <c r="F1" s="97"/>
      <c r="G1" s="97"/>
      <c r="H1" s="97"/>
      <c r="I1" s="97"/>
    </row>
    <row r="2" spans="1:9" ht="15" thickBot="1" x14ac:dyDescent="0.35">
      <c r="A2" s="20" t="s">
        <v>1</v>
      </c>
      <c r="B2" s="104" t="s">
        <v>2</v>
      </c>
      <c r="C2" s="105"/>
      <c r="D2" s="106"/>
      <c r="E2" s="23" t="s">
        <v>3</v>
      </c>
      <c r="F2" s="104" t="s">
        <v>4</v>
      </c>
      <c r="G2" s="105"/>
      <c r="H2" s="106"/>
      <c r="I2" s="23" t="s">
        <v>1</v>
      </c>
    </row>
    <row r="3" spans="1:9" ht="15" thickBot="1" x14ac:dyDescent="0.35">
      <c r="A3" s="21"/>
      <c r="B3" s="101" t="s">
        <v>140</v>
      </c>
      <c r="C3" s="102"/>
      <c r="D3" s="103"/>
      <c r="E3" s="24"/>
      <c r="F3" s="101" t="s">
        <v>140</v>
      </c>
      <c r="G3" s="102"/>
      <c r="H3" s="103"/>
      <c r="I3" s="24"/>
    </row>
    <row r="4" spans="1:9" ht="15" thickBot="1" x14ac:dyDescent="0.35">
      <c r="A4" s="21"/>
      <c r="B4" s="1" t="s">
        <v>5</v>
      </c>
      <c r="C4" s="1" t="s">
        <v>6</v>
      </c>
      <c r="D4" s="1" t="s">
        <v>7</v>
      </c>
      <c r="E4" s="24"/>
      <c r="F4" s="1" t="s">
        <v>5</v>
      </c>
      <c r="G4" s="1" t="s">
        <v>6</v>
      </c>
      <c r="H4" s="1" t="s">
        <v>7</v>
      </c>
      <c r="I4" s="24"/>
    </row>
    <row r="5" spans="1:9" ht="42" customHeight="1" thickBot="1" x14ac:dyDescent="0.35">
      <c r="A5" s="21"/>
      <c r="B5" s="2" t="s">
        <v>8</v>
      </c>
      <c r="C5" s="2" t="s">
        <v>9</v>
      </c>
      <c r="D5" s="2" t="s">
        <v>10</v>
      </c>
      <c r="E5" s="24"/>
      <c r="F5" s="2" t="s">
        <v>8</v>
      </c>
      <c r="G5" s="2" t="s">
        <v>9</v>
      </c>
      <c r="H5" s="2" t="s">
        <v>10</v>
      </c>
      <c r="I5" s="24"/>
    </row>
    <row r="6" spans="1:9" ht="15" thickBot="1" x14ac:dyDescent="0.35">
      <c r="A6" s="22" t="s">
        <v>11</v>
      </c>
      <c r="B6" s="16">
        <v>4.53</v>
      </c>
      <c r="C6" s="17">
        <f>B6*0.95</f>
        <v>4.3034999999999997</v>
      </c>
      <c r="D6" s="17">
        <f>B6*0.9</f>
        <v>4.077</v>
      </c>
      <c r="E6" s="25" t="s">
        <v>34</v>
      </c>
      <c r="F6" s="50"/>
      <c r="G6" s="50"/>
      <c r="H6" s="50"/>
      <c r="I6" s="25"/>
    </row>
    <row r="7" spans="1:9" ht="15" thickBot="1" x14ac:dyDescent="0.35">
      <c r="A7" s="22" t="s">
        <v>13</v>
      </c>
      <c r="B7" s="17">
        <v>4.93</v>
      </c>
      <c r="C7" s="17">
        <f t="shared" ref="C7:C48" si="0">B7*0.95</f>
        <v>4.6834999999999996</v>
      </c>
      <c r="D7" s="17">
        <f t="shared" ref="D7:D48" si="1">B7*0.9</f>
        <v>4.4370000000000003</v>
      </c>
      <c r="E7" s="25" t="s">
        <v>34</v>
      </c>
      <c r="F7" s="50"/>
      <c r="G7" s="50"/>
      <c r="H7" s="50"/>
      <c r="I7" s="25"/>
    </row>
    <row r="8" spans="1:9" ht="15" thickBot="1" x14ac:dyDescent="0.35">
      <c r="A8" s="22"/>
      <c r="B8" s="18"/>
      <c r="C8" s="18"/>
      <c r="D8" s="18"/>
      <c r="E8" s="25" t="s">
        <v>34</v>
      </c>
      <c r="F8" s="17">
        <v>6.63</v>
      </c>
      <c r="G8" s="17">
        <f t="shared" ref="G8:G51" si="2">F8*0.95</f>
        <v>6.2984999999999998</v>
      </c>
      <c r="H8" s="17">
        <f t="shared" ref="H8:H51" si="3">F8*0.9</f>
        <v>5.9669999999999996</v>
      </c>
      <c r="I8" s="25" t="s">
        <v>14</v>
      </c>
    </row>
    <row r="9" spans="1:9" ht="15" thickBot="1" x14ac:dyDescent="0.35">
      <c r="A9" s="22" t="s">
        <v>27</v>
      </c>
      <c r="B9" s="17">
        <v>5.48</v>
      </c>
      <c r="C9" s="17">
        <f t="shared" si="0"/>
        <v>5.2060000000000004</v>
      </c>
      <c r="D9" s="17">
        <f t="shared" si="1"/>
        <v>4.9320000000000004</v>
      </c>
      <c r="E9" s="25" t="s">
        <v>34</v>
      </c>
      <c r="F9" s="17">
        <v>7.08</v>
      </c>
      <c r="G9" s="17">
        <f t="shared" si="2"/>
        <v>6.726</v>
      </c>
      <c r="H9" s="17">
        <f t="shared" si="3"/>
        <v>6.3719999999999999</v>
      </c>
      <c r="I9" s="25" t="s">
        <v>27</v>
      </c>
    </row>
    <row r="10" spans="1:9" ht="15" thickBot="1" x14ac:dyDescent="0.35">
      <c r="A10" s="22"/>
      <c r="B10" s="18"/>
      <c r="C10" s="18"/>
      <c r="D10" s="18"/>
      <c r="E10" s="25" t="s">
        <v>34</v>
      </c>
      <c r="F10" s="17">
        <v>5.58</v>
      </c>
      <c r="G10" s="17">
        <f t="shared" si="2"/>
        <v>5.3010000000000002</v>
      </c>
      <c r="H10" s="17">
        <f t="shared" si="3"/>
        <v>5.0220000000000002</v>
      </c>
      <c r="I10" s="25" t="s">
        <v>16</v>
      </c>
    </row>
    <row r="11" spans="1:9" ht="15" thickBot="1" x14ac:dyDescent="0.35">
      <c r="A11" s="22" t="s">
        <v>17</v>
      </c>
      <c r="B11" s="17">
        <v>4.1500000000000004</v>
      </c>
      <c r="C11" s="17">
        <f t="shared" si="0"/>
        <v>3.9425000000000003</v>
      </c>
      <c r="D11" s="17">
        <f t="shared" si="1"/>
        <v>3.7350000000000003</v>
      </c>
      <c r="E11" s="25" t="s">
        <v>34</v>
      </c>
      <c r="F11" s="17">
        <v>5.98</v>
      </c>
      <c r="G11" s="17">
        <f t="shared" si="2"/>
        <v>5.681</v>
      </c>
      <c r="H11" s="17">
        <f t="shared" si="3"/>
        <v>5.3820000000000006</v>
      </c>
      <c r="I11" s="25" t="s">
        <v>17</v>
      </c>
    </row>
    <row r="12" spans="1:9" ht="15" thickBot="1" x14ac:dyDescent="0.35">
      <c r="A12" s="22" t="s">
        <v>18</v>
      </c>
      <c r="B12" s="17">
        <v>4.8099999999999996</v>
      </c>
      <c r="C12" s="17">
        <f t="shared" si="0"/>
        <v>4.5694999999999997</v>
      </c>
      <c r="D12" s="17">
        <f t="shared" si="1"/>
        <v>4.3289999999999997</v>
      </c>
      <c r="E12" s="25" t="s">
        <v>34</v>
      </c>
      <c r="F12" s="17">
        <v>6.36</v>
      </c>
      <c r="G12" s="17">
        <f t="shared" si="2"/>
        <v>6.0419999999999998</v>
      </c>
      <c r="H12" s="17">
        <f t="shared" si="3"/>
        <v>5.7240000000000002</v>
      </c>
      <c r="I12" s="25" t="s">
        <v>18</v>
      </c>
    </row>
    <row r="13" spans="1:9" ht="15" thickBot="1" x14ac:dyDescent="0.35">
      <c r="A13" s="22" t="s">
        <v>144</v>
      </c>
      <c r="B13" s="17">
        <v>5.38</v>
      </c>
      <c r="C13" s="17">
        <f>B13*0.95</f>
        <v>5.1109999999999998</v>
      </c>
      <c r="D13" s="17">
        <f>B13*0.9</f>
        <v>4.8419999999999996</v>
      </c>
      <c r="E13" s="25" t="s">
        <v>34</v>
      </c>
      <c r="F13" s="19">
        <v>5.4</v>
      </c>
      <c r="G13" s="17">
        <f>F13*0.95</f>
        <v>5.13</v>
      </c>
      <c r="H13" s="17">
        <f>F13*0.9</f>
        <v>4.8600000000000003</v>
      </c>
      <c r="I13" s="25" t="s">
        <v>19</v>
      </c>
    </row>
    <row r="14" spans="1:9" ht="15" thickBot="1" x14ac:dyDescent="0.35">
      <c r="A14" s="22" t="s">
        <v>145</v>
      </c>
      <c r="B14" s="19">
        <v>4.66</v>
      </c>
      <c r="C14" s="17">
        <f t="shared" si="0"/>
        <v>4.4269999999999996</v>
      </c>
      <c r="D14" s="17">
        <f t="shared" si="1"/>
        <v>4.194</v>
      </c>
      <c r="E14" s="25" t="s">
        <v>34</v>
      </c>
      <c r="F14" s="19">
        <v>6.99</v>
      </c>
      <c r="G14" s="17">
        <f t="shared" si="2"/>
        <v>6.6405000000000003</v>
      </c>
      <c r="H14" s="17">
        <f t="shared" si="3"/>
        <v>6.2910000000000004</v>
      </c>
      <c r="I14" s="25" t="s">
        <v>144</v>
      </c>
    </row>
    <row r="15" spans="1:9" ht="15" thickBot="1" x14ac:dyDescent="0.35">
      <c r="A15" s="22" t="s">
        <v>25</v>
      </c>
      <c r="B15" s="19">
        <v>5.04</v>
      </c>
      <c r="C15" s="17">
        <f t="shared" si="0"/>
        <v>4.7879999999999994</v>
      </c>
      <c r="D15" s="17">
        <f t="shared" si="1"/>
        <v>4.5360000000000005</v>
      </c>
      <c r="E15" s="25" t="s">
        <v>34</v>
      </c>
      <c r="F15" s="19">
        <v>6.91</v>
      </c>
      <c r="G15" s="17">
        <f t="shared" si="2"/>
        <v>6.5644999999999998</v>
      </c>
      <c r="H15" s="17">
        <f t="shared" si="3"/>
        <v>6.2190000000000003</v>
      </c>
      <c r="I15" s="25" t="s">
        <v>25</v>
      </c>
    </row>
    <row r="16" spans="1:9" ht="15" thickBot="1" x14ac:dyDescent="0.35">
      <c r="A16" s="22"/>
      <c r="B16" s="18"/>
      <c r="C16" s="18"/>
      <c r="D16" s="18"/>
      <c r="E16" s="25" t="s">
        <v>35</v>
      </c>
      <c r="F16" s="19">
        <v>1.92</v>
      </c>
      <c r="G16" s="17">
        <f t="shared" si="2"/>
        <v>1.8239999999999998</v>
      </c>
      <c r="H16" s="17">
        <f t="shared" si="3"/>
        <v>1.728</v>
      </c>
      <c r="I16" s="25" t="s">
        <v>144</v>
      </c>
    </row>
    <row r="17" spans="1:9" ht="15" thickBot="1" x14ac:dyDescent="0.35">
      <c r="A17" s="22"/>
      <c r="B17" s="18"/>
      <c r="C17" s="18"/>
      <c r="D17" s="18"/>
      <c r="E17" s="25" t="s">
        <v>35</v>
      </c>
      <c r="F17" s="19">
        <v>1.82</v>
      </c>
      <c r="G17" s="17">
        <f t="shared" si="2"/>
        <v>1.7289999999999999</v>
      </c>
      <c r="H17" s="17">
        <f t="shared" si="3"/>
        <v>1.6380000000000001</v>
      </c>
      <c r="I17" s="25" t="s">
        <v>145</v>
      </c>
    </row>
    <row r="18" spans="1:9" ht="15" thickBot="1" x14ac:dyDescent="0.35">
      <c r="A18" s="22"/>
      <c r="B18" s="18"/>
      <c r="C18" s="18"/>
      <c r="D18" s="18"/>
      <c r="E18" s="25" t="s">
        <v>35</v>
      </c>
      <c r="F18" s="17">
        <v>1.87</v>
      </c>
      <c r="G18" s="17">
        <f t="shared" si="2"/>
        <v>1.7765</v>
      </c>
      <c r="H18" s="17">
        <f t="shared" si="3"/>
        <v>1.6830000000000001</v>
      </c>
      <c r="I18" s="25" t="s">
        <v>25</v>
      </c>
    </row>
    <row r="19" spans="1:9" ht="15" thickBot="1" x14ac:dyDescent="0.35">
      <c r="A19" s="22" t="s">
        <v>52</v>
      </c>
      <c r="B19" s="19">
        <v>24.26</v>
      </c>
      <c r="C19" s="19">
        <f t="shared" si="0"/>
        <v>23.047000000000001</v>
      </c>
      <c r="D19" s="19">
        <f t="shared" si="1"/>
        <v>21.834000000000003</v>
      </c>
      <c r="E19" s="25" t="s">
        <v>36</v>
      </c>
      <c r="F19" s="17">
        <v>36.32</v>
      </c>
      <c r="G19" s="17">
        <f t="shared" si="2"/>
        <v>34.503999999999998</v>
      </c>
      <c r="H19" s="17">
        <f t="shared" si="3"/>
        <v>32.688000000000002</v>
      </c>
      <c r="I19" s="25" t="s">
        <v>52</v>
      </c>
    </row>
    <row r="20" spans="1:9" ht="15" thickBot="1" x14ac:dyDescent="0.35">
      <c r="A20" s="22" t="s">
        <v>37</v>
      </c>
      <c r="B20" s="19">
        <v>20.12</v>
      </c>
      <c r="C20" s="19">
        <f t="shared" si="0"/>
        <v>19.114000000000001</v>
      </c>
      <c r="D20" s="19">
        <f t="shared" si="1"/>
        <v>18.108000000000001</v>
      </c>
      <c r="E20" s="25" t="s">
        <v>36</v>
      </c>
      <c r="F20" s="17">
        <v>32.47</v>
      </c>
      <c r="G20" s="17">
        <f t="shared" si="2"/>
        <v>30.846499999999999</v>
      </c>
      <c r="H20" s="17">
        <f t="shared" si="3"/>
        <v>29.222999999999999</v>
      </c>
      <c r="I20" s="25" t="s">
        <v>37</v>
      </c>
    </row>
    <row r="21" spans="1:9" ht="15" thickBot="1" x14ac:dyDescent="0.35">
      <c r="A21" s="22" t="s">
        <v>38</v>
      </c>
      <c r="B21" s="17">
        <v>32.020000000000003</v>
      </c>
      <c r="C21" s="17">
        <f t="shared" si="0"/>
        <v>30.419</v>
      </c>
      <c r="D21" s="17">
        <f t="shared" si="1"/>
        <v>28.818000000000005</v>
      </c>
      <c r="E21" s="25" t="s">
        <v>39</v>
      </c>
      <c r="F21" s="51"/>
      <c r="G21" s="51"/>
      <c r="H21" s="51"/>
      <c r="I21" s="25"/>
    </row>
    <row r="22" spans="1:9" ht="15" thickBot="1" x14ac:dyDescent="0.35">
      <c r="A22" s="22" t="s">
        <v>41</v>
      </c>
      <c r="B22" s="17">
        <v>32.54</v>
      </c>
      <c r="C22" s="17">
        <f t="shared" si="0"/>
        <v>30.912999999999997</v>
      </c>
      <c r="D22" s="17">
        <f t="shared" si="1"/>
        <v>29.286000000000001</v>
      </c>
      <c r="E22" s="25" t="s">
        <v>39</v>
      </c>
      <c r="F22" s="17">
        <v>51.19</v>
      </c>
      <c r="G22" s="17">
        <f t="shared" si="2"/>
        <v>48.630499999999998</v>
      </c>
      <c r="H22" s="17">
        <f t="shared" si="3"/>
        <v>46.070999999999998</v>
      </c>
      <c r="I22" s="25" t="s">
        <v>40</v>
      </c>
    </row>
    <row r="23" spans="1:9" ht="15" thickBot="1" x14ac:dyDescent="0.35">
      <c r="A23" s="22" t="s">
        <v>42</v>
      </c>
      <c r="B23" s="17">
        <v>28.55</v>
      </c>
      <c r="C23" s="17">
        <f t="shared" si="0"/>
        <v>27.122499999999999</v>
      </c>
      <c r="D23" s="17">
        <f t="shared" si="1"/>
        <v>25.695</v>
      </c>
      <c r="E23" s="25" t="s">
        <v>39</v>
      </c>
      <c r="F23" s="19">
        <v>18.170000000000002</v>
      </c>
      <c r="G23" s="17">
        <f t="shared" si="2"/>
        <v>17.261500000000002</v>
      </c>
      <c r="H23" s="17">
        <f t="shared" si="3"/>
        <v>16.353000000000002</v>
      </c>
      <c r="I23" s="25" t="s">
        <v>47</v>
      </c>
    </row>
    <row r="24" spans="1:9" ht="15" thickBot="1" x14ac:dyDescent="0.35">
      <c r="A24" s="22" t="s">
        <v>148</v>
      </c>
      <c r="B24" s="17">
        <v>33.299999999999997</v>
      </c>
      <c r="C24" s="17">
        <f t="shared" si="0"/>
        <v>31.634999999999994</v>
      </c>
      <c r="D24" s="17">
        <f t="shared" si="1"/>
        <v>29.97</v>
      </c>
      <c r="E24" s="25" t="s">
        <v>39</v>
      </c>
      <c r="F24" s="19">
        <v>42.92</v>
      </c>
      <c r="G24" s="17">
        <f t="shared" si="2"/>
        <v>40.774000000000001</v>
      </c>
      <c r="H24" s="17">
        <f t="shared" si="3"/>
        <v>38.628</v>
      </c>
      <c r="I24" s="25" t="s">
        <v>150</v>
      </c>
    </row>
    <row r="25" spans="1:9" ht="15" thickBot="1" x14ac:dyDescent="0.35">
      <c r="A25" s="22" t="s">
        <v>47</v>
      </c>
      <c r="B25" s="17">
        <v>8.4600000000000009</v>
      </c>
      <c r="C25" s="17">
        <f t="shared" si="0"/>
        <v>8.0370000000000008</v>
      </c>
      <c r="D25" s="17">
        <f t="shared" si="1"/>
        <v>7.6140000000000008</v>
      </c>
      <c r="E25" s="25" t="s">
        <v>39</v>
      </c>
      <c r="F25" s="18"/>
      <c r="G25" s="18"/>
      <c r="H25" s="18"/>
      <c r="I25" s="25"/>
    </row>
    <row r="26" spans="1:9" ht="15" thickBot="1" x14ac:dyDescent="0.35">
      <c r="A26" s="22" t="s">
        <v>57</v>
      </c>
      <c r="B26" s="17">
        <v>11.48</v>
      </c>
      <c r="C26" s="17">
        <f t="shared" si="0"/>
        <v>10.906000000000001</v>
      </c>
      <c r="D26" s="17">
        <f t="shared" si="1"/>
        <v>10.332000000000001</v>
      </c>
      <c r="E26" s="25" t="s">
        <v>39</v>
      </c>
      <c r="F26" s="18"/>
      <c r="G26" s="18"/>
      <c r="H26" s="18"/>
      <c r="I26" s="25"/>
    </row>
    <row r="27" spans="1:9" ht="15" thickBot="1" x14ac:dyDescent="0.35">
      <c r="A27" s="22" t="s">
        <v>59</v>
      </c>
      <c r="B27" s="17">
        <v>21.49</v>
      </c>
      <c r="C27" s="17">
        <f t="shared" si="0"/>
        <v>20.415499999999998</v>
      </c>
      <c r="D27" s="17">
        <f t="shared" si="1"/>
        <v>19.340999999999998</v>
      </c>
      <c r="E27" s="25" t="s">
        <v>39</v>
      </c>
      <c r="F27" s="18"/>
      <c r="G27" s="18"/>
      <c r="H27" s="18"/>
      <c r="I27" s="25"/>
    </row>
    <row r="28" spans="1:9" ht="15" thickBot="1" x14ac:dyDescent="0.35">
      <c r="A28" s="22" t="s">
        <v>149</v>
      </c>
      <c r="B28" s="17">
        <v>29.99</v>
      </c>
      <c r="C28" s="17">
        <f t="shared" si="0"/>
        <v>28.490499999999997</v>
      </c>
      <c r="D28" s="17">
        <f t="shared" si="1"/>
        <v>26.991</v>
      </c>
      <c r="E28" s="25" t="s">
        <v>39</v>
      </c>
      <c r="F28" s="51"/>
      <c r="G28" s="51"/>
      <c r="H28" s="51"/>
      <c r="I28" s="25"/>
    </row>
    <row r="29" spans="1:9" ht="15" thickBot="1" x14ac:dyDescent="0.35">
      <c r="A29" s="22" t="s">
        <v>150</v>
      </c>
      <c r="B29" s="19">
        <v>23.62</v>
      </c>
      <c r="C29" s="17">
        <f t="shared" ref="C29" si="4">B29*0.95</f>
        <v>22.439</v>
      </c>
      <c r="D29" s="17">
        <f t="shared" ref="D29" si="5">B29*0.9</f>
        <v>21.258000000000003</v>
      </c>
      <c r="E29" s="25" t="s">
        <v>39</v>
      </c>
      <c r="F29" s="51"/>
      <c r="G29" s="51"/>
      <c r="H29" s="51"/>
      <c r="I29" s="25"/>
    </row>
    <row r="30" spans="1:9" ht="15" thickBot="1" x14ac:dyDescent="0.35">
      <c r="A30" s="22" t="s">
        <v>49</v>
      </c>
      <c r="B30" s="17">
        <v>26.55</v>
      </c>
      <c r="C30" s="17">
        <f t="shared" si="0"/>
        <v>25.2225</v>
      </c>
      <c r="D30" s="17">
        <f t="shared" si="1"/>
        <v>23.895</v>
      </c>
      <c r="E30" s="25" t="s">
        <v>45</v>
      </c>
      <c r="F30" s="17">
        <v>52.44</v>
      </c>
      <c r="G30" s="17">
        <f t="shared" si="2"/>
        <v>49.817999999999998</v>
      </c>
      <c r="H30" s="17">
        <f t="shared" si="3"/>
        <v>47.195999999999998</v>
      </c>
      <c r="I30" s="25" t="s">
        <v>49</v>
      </c>
    </row>
    <row r="31" spans="1:9" ht="15" thickBot="1" x14ac:dyDescent="0.35">
      <c r="A31" s="22" t="s">
        <v>54</v>
      </c>
      <c r="B31" s="17">
        <v>15.22</v>
      </c>
      <c r="C31" s="17">
        <f t="shared" si="0"/>
        <v>14.459</v>
      </c>
      <c r="D31" s="17">
        <f t="shared" si="1"/>
        <v>13.698</v>
      </c>
      <c r="E31" s="25" t="s">
        <v>45</v>
      </c>
      <c r="F31" s="17">
        <v>31.9</v>
      </c>
      <c r="G31" s="17">
        <f t="shared" si="2"/>
        <v>30.304999999999996</v>
      </c>
      <c r="H31" s="17">
        <f t="shared" si="3"/>
        <v>28.71</v>
      </c>
      <c r="I31" s="25" t="s">
        <v>54</v>
      </c>
    </row>
    <row r="32" spans="1:9" ht="15" thickBot="1" x14ac:dyDescent="0.35">
      <c r="A32" s="22"/>
      <c r="B32" s="18"/>
      <c r="C32" s="18"/>
      <c r="D32" s="18"/>
      <c r="E32" s="25" t="s">
        <v>45</v>
      </c>
      <c r="F32" s="17">
        <v>43.84</v>
      </c>
      <c r="G32" s="17">
        <f t="shared" si="2"/>
        <v>41.648000000000003</v>
      </c>
      <c r="H32" s="17">
        <f t="shared" si="3"/>
        <v>39.456000000000003</v>
      </c>
      <c r="I32" s="25" t="s">
        <v>41</v>
      </c>
    </row>
    <row r="33" spans="1:9" ht="15" thickBot="1" x14ac:dyDescent="0.35">
      <c r="A33" s="22" t="s">
        <v>43</v>
      </c>
      <c r="B33" s="17">
        <v>37.82</v>
      </c>
      <c r="C33" s="17">
        <f t="shared" ref="C33:C35" si="6">B33*0.95</f>
        <v>35.929000000000002</v>
      </c>
      <c r="D33" s="17">
        <f t="shared" ref="D33:D35" si="7">B33*0.9</f>
        <v>34.038000000000004</v>
      </c>
      <c r="E33" s="25" t="s">
        <v>45</v>
      </c>
      <c r="F33" s="17">
        <v>59.81</v>
      </c>
      <c r="G33" s="17">
        <f t="shared" si="2"/>
        <v>56.819499999999998</v>
      </c>
      <c r="H33" s="17">
        <f t="shared" si="3"/>
        <v>53.829000000000001</v>
      </c>
      <c r="I33" s="25" t="s">
        <v>43</v>
      </c>
    </row>
    <row r="34" spans="1:9" ht="15" thickBot="1" x14ac:dyDescent="0.35">
      <c r="A34" s="22" t="s">
        <v>58</v>
      </c>
      <c r="B34" s="19">
        <v>13.87</v>
      </c>
      <c r="C34" s="17">
        <f t="shared" si="6"/>
        <v>13.176499999999999</v>
      </c>
      <c r="D34" s="17">
        <f t="shared" si="7"/>
        <v>12.482999999999999</v>
      </c>
      <c r="E34" s="25" t="s">
        <v>45</v>
      </c>
      <c r="F34" s="17">
        <v>46.48</v>
      </c>
      <c r="G34" s="17">
        <f t="shared" si="2"/>
        <v>44.155999999999992</v>
      </c>
      <c r="H34" s="17">
        <f t="shared" si="3"/>
        <v>41.832000000000001</v>
      </c>
      <c r="I34" s="25" t="s">
        <v>149</v>
      </c>
    </row>
    <row r="35" spans="1:9" ht="15" thickBot="1" x14ac:dyDescent="0.35">
      <c r="A35" s="22" t="s">
        <v>151</v>
      </c>
      <c r="B35" s="19">
        <v>17.170000000000002</v>
      </c>
      <c r="C35" s="17">
        <f t="shared" si="6"/>
        <v>16.311500000000002</v>
      </c>
      <c r="D35" s="17">
        <f t="shared" si="7"/>
        <v>15.453000000000001</v>
      </c>
      <c r="E35" s="25" t="s">
        <v>45</v>
      </c>
      <c r="F35" s="17">
        <v>39.619999999999997</v>
      </c>
      <c r="G35" s="17">
        <f t="shared" si="2"/>
        <v>37.638999999999996</v>
      </c>
      <c r="H35" s="17">
        <f t="shared" si="3"/>
        <v>35.658000000000001</v>
      </c>
      <c r="I35" s="25" t="s">
        <v>150</v>
      </c>
    </row>
    <row r="36" spans="1:9" ht="15" thickBot="1" x14ac:dyDescent="0.35">
      <c r="A36" s="22"/>
      <c r="B36" s="51"/>
      <c r="C36" s="51"/>
      <c r="D36" s="51"/>
      <c r="E36" s="25" t="s">
        <v>48</v>
      </c>
      <c r="F36" s="17">
        <v>12.2</v>
      </c>
      <c r="G36" s="17">
        <f t="shared" si="2"/>
        <v>11.589999999999998</v>
      </c>
      <c r="H36" s="17">
        <f t="shared" si="3"/>
        <v>10.98</v>
      </c>
      <c r="I36" s="25" t="s">
        <v>38</v>
      </c>
    </row>
    <row r="37" spans="1:9" ht="15" thickBot="1" x14ac:dyDescent="0.35">
      <c r="A37" s="22" t="s">
        <v>50</v>
      </c>
      <c r="B37" s="17">
        <v>9.9499999999999993</v>
      </c>
      <c r="C37" s="17">
        <f t="shared" ref="C37" si="8">B37*0.95</f>
        <v>9.4524999999999988</v>
      </c>
      <c r="D37" s="17">
        <f t="shared" ref="D37" si="9">B37*0.9</f>
        <v>8.9550000000000001</v>
      </c>
      <c r="E37" s="25" t="s">
        <v>48</v>
      </c>
      <c r="F37" s="17">
        <v>14.69</v>
      </c>
      <c r="G37" s="17">
        <f t="shared" si="2"/>
        <v>13.955499999999999</v>
      </c>
      <c r="H37" s="17">
        <f t="shared" si="3"/>
        <v>13.221</v>
      </c>
      <c r="I37" s="25" t="s">
        <v>50</v>
      </c>
    </row>
    <row r="38" spans="1:9" ht="15" thickBot="1" x14ac:dyDescent="0.35">
      <c r="A38" s="22" t="s">
        <v>51</v>
      </c>
      <c r="B38" s="17">
        <v>13.23</v>
      </c>
      <c r="C38" s="17">
        <f t="shared" si="0"/>
        <v>12.5685</v>
      </c>
      <c r="D38" s="17">
        <f t="shared" si="1"/>
        <v>11.907</v>
      </c>
      <c r="E38" s="25" t="s">
        <v>48</v>
      </c>
      <c r="F38" s="17">
        <v>15.03</v>
      </c>
      <c r="G38" s="17">
        <f t="shared" ref="G38:G45" si="10">F38*0.95</f>
        <v>14.278499999999999</v>
      </c>
      <c r="H38" s="17">
        <f t="shared" ref="H38:H45" si="11">F38*0.9</f>
        <v>13.526999999999999</v>
      </c>
      <c r="I38" s="25" t="s">
        <v>51</v>
      </c>
    </row>
    <row r="39" spans="1:9" ht="15" thickBot="1" x14ac:dyDescent="0.35">
      <c r="A39" s="22" t="s">
        <v>52</v>
      </c>
      <c r="B39" s="17">
        <v>6.21</v>
      </c>
      <c r="C39" s="17">
        <f t="shared" si="0"/>
        <v>5.8994999999999997</v>
      </c>
      <c r="D39" s="17">
        <f t="shared" si="1"/>
        <v>5.5890000000000004</v>
      </c>
      <c r="E39" s="25" t="s">
        <v>48</v>
      </c>
      <c r="F39" s="17">
        <v>9.09</v>
      </c>
      <c r="G39" s="17">
        <f t="shared" si="10"/>
        <v>8.6354999999999986</v>
      </c>
      <c r="H39" s="17">
        <f t="shared" si="11"/>
        <v>8.1810000000000009</v>
      </c>
      <c r="I39" s="25" t="s">
        <v>52</v>
      </c>
    </row>
    <row r="40" spans="1:9" ht="15" thickBot="1" x14ac:dyDescent="0.35">
      <c r="A40" s="22" t="s">
        <v>53</v>
      </c>
      <c r="B40" s="17">
        <v>6.76</v>
      </c>
      <c r="C40" s="17">
        <f t="shared" si="0"/>
        <v>6.4219999999999997</v>
      </c>
      <c r="D40" s="17">
        <f t="shared" si="1"/>
        <v>6.0839999999999996</v>
      </c>
      <c r="E40" s="25" t="s">
        <v>48</v>
      </c>
      <c r="F40" s="17">
        <v>11.16</v>
      </c>
      <c r="G40" s="17">
        <f t="shared" si="10"/>
        <v>10.602</v>
      </c>
      <c r="H40" s="17">
        <f t="shared" si="11"/>
        <v>10.044</v>
      </c>
      <c r="I40" s="25" t="s">
        <v>53</v>
      </c>
    </row>
    <row r="41" spans="1:9" ht="15" thickBot="1" x14ac:dyDescent="0.35">
      <c r="A41" s="22" t="s">
        <v>54</v>
      </c>
      <c r="B41" s="17">
        <v>7.31</v>
      </c>
      <c r="C41" s="17">
        <f t="shared" si="0"/>
        <v>6.9444999999999997</v>
      </c>
      <c r="D41" s="17">
        <f t="shared" si="1"/>
        <v>6.5789999999999997</v>
      </c>
      <c r="E41" s="25" t="s">
        <v>48</v>
      </c>
      <c r="F41" s="17">
        <v>10.87</v>
      </c>
      <c r="G41" s="17">
        <f t="shared" si="10"/>
        <v>10.326499999999999</v>
      </c>
      <c r="H41" s="17">
        <f t="shared" si="11"/>
        <v>9.7829999999999995</v>
      </c>
      <c r="I41" s="25" t="s">
        <v>54</v>
      </c>
    </row>
    <row r="42" spans="1:9" ht="15" thickBot="1" x14ac:dyDescent="0.35">
      <c r="A42" s="22" t="s">
        <v>55</v>
      </c>
      <c r="B42" s="17">
        <v>8.2100000000000009</v>
      </c>
      <c r="C42" s="17">
        <f t="shared" si="0"/>
        <v>7.7995000000000001</v>
      </c>
      <c r="D42" s="17">
        <f t="shared" si="1"/>
        <v>7.3890000000000011</v>
      </c>
      <c r="E42" s="25" t="s">
        <v>48</v>
      </c>
      <c r="F42" s="17">
        <v>13.44</v>
      </c>
      <c r="G42" s="17">
        <f t="shared" si="10"/>
        <v>12.767999999999999</v>
      </c>
      <c r="H42" s="17">
        <f t="shared" si="11"/>
        <v>12.096</v>
      </c>
      <c r="I42" s="25" t="s">
        <v>55</v>
      </c>
    </row>
    <row r="43" spans="1:9" ht="15" thickBot="1" x14ac:dyDescent="0.35">
      <c r="A43" s="22"/>
      <c r="B43" s="18"/>
      <c r="C43" s="18"/>
      <c r="D43" s="18"/>
      <c r="E43" s="25" t="s">
        <v>48</v>
      </c>
      <c r="F43" s="17">
        <v>13.36</v>
      </c>
      <c r="G43" s="17">
        <f t="shared" si="10"/>
        <v>12.691999999999998</v>
      </c>
      <c r="H43" s="17">
        <f t="shared" si="11"/>
        <v>12.023999999999999</v>
      </c>
      <c r="I43" s="25" t="s">
        <v>56</v>
      </c>
    </row>
    <row r="44" spans="1:9" ht="15" thickBot="1" x14ac:dyDescent="0.35">
      <c r="A44" s="22" t="s">
        <v>40</v>
      </c>
      <c r="B44" s="17">
        <v>10.4</v>
      </c>
      <c r="C44" s="17">
        <f t="shared" si="0"/>
        <v>9.879999999999999</v>
      </c>
      <c r="D44" s="17">
        <f t="shared" si="1"/>
        <v>9.3600000000000012</v>
      </c>
      <c r="E44" s="25" t="s">
        <v>48</v>
      </c>
      <c r="F44" s="17">
        <v>14.05</v>
      </c>
      <c r="G44" s="17">
        <f t="shared" si="10"/>
        <v>13.3475</v>
      </c>
      <c r="H44" s="17">
        <f t="shared" si="11"/>
        <v>12.645000000000001</v>
      </c>
      <c r="I44" s="25" t="s">
        <v>40</v>
      </c>
    </row>
    <row r="45" spans="1:9" ht="15" thickBot="1" x14ac:dyDescent="0.35">
      <c r="A45" s="22" t="s">
        <v>46</v>
      </c>
      <c r="B45" s="17">
        <v>8.11</v>
      </c>
      <c r="C45" s="17">
        <f t="shared" si="0"/>
        <v>7.7044999999999995</v>
      </c>
      <c r="D45" s="17">
        <f t="shared" si="1"/>
        <v>7.2989999999999995</v>
      </c>
      <c r="E45" s="25" t="s">
        <v>48</v>
      </c>
      <c r="F45" s="17">
        <v>10.02</v>
      </c>
      <c r="G45" s="17">
        <f t="shared" si="10"/>
        <v>9.5189999999999984</v>
      </c>
      <c r="H45" s="17">
        <f t="shared" si="11"/>
        <v>9.0180000000000007</v>
      </c>
      <c r="I45" s="25" t="s">
        <v>46</v>
      </c>
    </row>
    <row r="46" spans="1:9" ht="15" thickBot="1" x14ac:dyDescent="0.35">
      <c r="A46" s="22" t="s">
        <v>42</v>
      </c>
      <c r="B46" s="17">
        <v>8.5</v>
      </c>
      <c r="C46" s="17">
        <f t="shared" si="0"/>
        <v>8.0749999999999993</v>
      </c>
      <c r="D46" s="17">
        <f t="shared" si="1"/>
        <v>7.65</v>
      </c>
      <c r="E46" s="25" t="s">
        <v>48</v>
      </c>
      <c r="F46" s="17">
        <v>11.07</v>
      </c>
      <c r="G46" s="17">
        <f t="shared" si="2"/>
        <v>10.516500000000001</v>
      </c>
      <c r="H46" s="17">
        <f t="shared" si="3"/>
        <v>9.963000000000001</v>
      </c>
      <c r="I46" s="25" t="s">
        <v>42</v>
      </c>
    </row>
    <row r="47" spans="1:9" ht="15" thickBot="1" x14ac:dyDescent="0.35">
      <c r="A47" s="22" t="s">
        <v>148</v>
      </c>
      <c r="B47" s="17">
        <v>10.34</v>
      </c>
      <c r="C47" s="17">
        <f t="shared" si="0"/>
        <v>9.8229999999999986</v>
      </c>
      <c r="D47" s="17">
        <f t="shared" si="1"/>
        <v>9.3060000000000009</v>
      </c>
      <c r="E47" s="25" t="s">
        <v>48</v>
      </c>
      <c r="F47" s="17">
        <v>15.09</v>
      </c>
      <c r="G47" s="17">
        <f t="shared" si="2"/>
        <v>14.3355</v>
      </c>
      <c r="H47" s="17">
        <f t="shared" si="3"/>
        <v>13.581</v>
      </c>
      <c r="I47" s="25" t="s">
        <v>43</v>
      </c>
    </row>
    <row r="48" spans="1:9" ht="15" thickBot="1" x14ac:dyDescent="0.35">
      <c r="A48" s="22" t="s">
        <v>43</v>
      </c>
      <c r="B48" s="17">
        <v>11.26</v>
      </c>
      <c r="C48" s="17">
        <f t="shared" si="0"/>
        <v>10.696999999999999</v>
      </c>
      <c r="D48" s="17">
        <f t="shared" si="1"/>
        <v>10.134</v>
      </c>
      <c r="E48" s="25" t="s">
        <v>48</v>
      </c>
      <c r="F48" s="17">
        <v>7.5</v>
      </c>
      <c r="G48" s="17">
        <f t="shared" si="2"/>
        <v>7.125</v>
      </c>
      <c r="H48" s="17">
        <f t="shared" si="3"/>
        <v>6.75</v>
      </c>
      <c r="I48" s="25" t="s">
        <v>57</v>
      </c>
    </row>
    <row r="49" spans="1:9" ht="15" thickBot="1" x14ac:dyDescent="0.35">
      <c r="A49" s="22" t="s">
        <v>58</v>
      </c>
      <c r="B49" s="17">
        <v>6.61</v>
      </c>
      <c r="C49" s="17">
        <f t="shared" ref="C49:C51" si="12">B49*0.95</f>
        <v>6.2794999999999996</v>
      </c>
      <c r="D49" s="17">
        <f t="shared" ref="D49" si="13">B49*0.9</f>
        <v>5.9490000000000007</v>
      </c>
      <c r="E49" s="25" t="s">
        <v>48</v>
      </c>
      <c r="F49" s="17">
        <v>11.44</v>
      </c>
      <c r="G49" s="17">
        <f t="shared" si="2"/>
        <v>10.867999999999999</v>
      </c>
      <c r="H49" s="17">
        <f t="shared" si="3"/>
        <v>10.295999999999999</v>
      </c>
      <c r="I49" s="25" t="s">
        <v>59</v>
      </c>
    </row>
    <row r="50" spans="1:9" ht="15" thickBot="1" x14ac:dyDescent="0.35">
      <c r="A50" s="22" t="s">
        <v>149</v>
      </c>
      <c r="B50" s="17">
        <v>9.6199999999999992</v>
      </c>
      <c r="C50" s="17">
        <f t="shared" si="12"/>
        <v>9.1389999999999993</v>
      </c>
      <c r="D50" s="17">
        <f>B50*0.9</f>
        <v>8.6579999999999995</v>
      </c>
      <c r="E50" s="25" t="s">
        <v>48</v>
      </c>
      <c r="F50" s="19">
        <v>13.85</v>
      </c>
      <c r="G50" s="17">
        <f t="shared" si="2"/>
        <v>13.157499999999999</v>
      </c>
      <c r="H50" s="17">
        <f t="shared" si="3"/>
        <v>12.465</v>
      </c>
      <c r="I50" s="25" t="s">
        <v>149</v>
      </c>
    </row>
    <row r="51" spans="1:9" ht="15" thickBot="1" x14ac:dyDescent="0.35">
      <c r="A51" s="22" t="s">
        <v>150</v>
      </c>
      <c r="B51" s="19">
        <v>7.68</v>
      </c>
      <c r="C51" s="17">
        <f t="shared" si="12"/>
        <v>7.2959999999999994</v>
      </c>
      <c r="D51" s="17">
        <f>B51*0.9</f>
        <v>6.9119999999999999</v>
      </c>
      <c r="E51" s="25" t="s">
        <v>48</v>
      </c>
      <c r="F51" s="19">
        <v>10.87</v>
      </c>
      <c r="G51" s="17">
        <f t="shared" si="2"/>
        <v>10.326499999999999</v>
      </c>
      <c r="H51" s="17">
        <f t="shared" si="3"/>
        <v>9.7829999999999995</v>
      </c>
      <c r="I51" s="25" t="s">
        <v>44</v>
      </c>
    </row>
  </sheetData>
  <mergeCells count="5">
    <mergeCell ref="B3:D3"/>
    <mergeCell ref="F3:H3"/>
    <mergeCell ref="A1:I1"/>
    <mergeCell ref="B2:D2"/>
    <mergeCell ref="F2:H2"/>
  </mergeCells>
  <phoneticPr fontId="11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31F7-7B28-4342-B633-C0EB7EE8BBCD}">
  <sheetPr>
    <pageSetUpPr fitToPage="1"/>
  </sheetPr>
  <dimension ref="A1:J94"/>
  <sheetViews>
    <sheetView zoomScaleNormal="100" workbookViewId="0">
      <selection activeCell="K97" sqref="K97"/>
    </sheetView>
  </sheetViews>
  <sheetFormatPr baseColWidth="10" defaultColWidth="11.44140625" defaultRowHeight="14.4" x14ac:dyDescent="0.3"/>
  <cols>
    <col min="2" max="4" width="14.21875" customWidth="1"/>
    <col min="5" max="5" width="11.44140625" customWidth="1"/>
    <col min="6" max="8" width="14.21875" customWidth="1"/>
  </cols>
  <sheetData>
    <row r="1" spans="1:9" ht="49.95" customHeight="1" thickBot="1" x14ac:dyDescent="0.35">
      <c r="A1" s="97" t="s">
        <v>60</v>
      </c>
      <c r="B1" s="97"/>
      <c r="C1" s="97"/>
      <c r="D1" s="97"/>
      <c r="E1" s="97"/>
      <c r="F1" s="97"/>
      <c r="G1" s="97"/>
      <c r="H1" s="97"/>
      <c r="I1" s="97"/>
    </row>
    <row r="2" spans="1:9" ht="15" thickBot="1" x14ac:dyDescent="0.35">
      <c r="A2" s="107"/>
      <c r="B2" s="115" t="s">
        <v>2</v>
      </c>
      <c r="C2" s="116"/>
      <c r="D2" s="117"/>
      <c r="E2" s="111"/>
      <c r="F2" s="118" t="s">
        <v>4</v>
      </c>
      <c r="G2" s="119"/>
      <c r="H2" s="120"/>
      <c r="I2" s="26"/>
    </row>
    <row r="3" spans="1:9" ht="15" customHeight="1" thickBot="1" x14ac:dyDescent="0.35">
      <c r="A3" s="108"/>
      <c r="B3" s="101" t="s">
        <v>140</v>
      </c>
      <c r="C3" s="102"/>
      <c r="D3" s="103"/>
      <c r="E3" s="112"/>
      <c r="F3" s="101" t="s">
        <v>140</v>
      </c>
      <c r="G3" s="102"/>
      <c r="H3" s="103"/>
      <c r="I3" s="27"/>
    </row>
    <row r="4" spans="1:9" ht="15" thickBot="1" x14ac:dyDescent="0.35">
      <c r="A4" s="109"/>
      <c r="B4" s="1" t="s">
        <v>5</v>
      </c>
      <c r="C4" s="1" t="s">
        <v>6</v>
      </c>
      <c r="D4" s="1" t="s">
        <v>7</v>
      </c>
      <c r="E4" s="113"/>
      <c r="F4" s="1" t="s">
        <v>5</v>
      </c>
      <c r="G4" s="1" t="s">
        <v>6</v>
      </c>
      <c r="H4" s="1" t="s">
        <v>7</v>
      </c>
      <c r="I4" s="24"/>
    </row>
    <row r="5" spans="1:9" ht="29.4" thickBot="1" x14ac:dyDescent="0.35">
      <c r="A5" s="110"/>
      <c r="B5" s="2" t="s">
        <v>8</v>
      </c>
      <c r="C5" s="2" t="s">
        <v>9</v>
      </c>
      <c r="D5" s="2" t="s">
        <v>10</v>
      </c>
      <c r="E5" s="114"/>
      <c r="F5" s="2" t="s">
        <v>8</v>
      </c>
      <c r="G5" s="2" t="s">
        <v>9</v>
      </c>
      <c r="H5" s="2" t="s">
        <v>10</v>
      </c>
      <c r="I5" s="24"/>
    </row>
    <row r="6" spans="1:9" ht="15" thickBot="1" x14ac:dyDescent="0.35">
      <c r="A6" s="22" t="s">
        <v>64</v>
      </c>
      <c r="B6" s="28"/>
      <c r="C6" s="28"/>
      <c r="D6" s="28"/>
      <c r="E6" s="25" t="s">
        <v>62</v>
      </c>
      <c r="F6" s="4">
        <v>5.6782407407407411E-4</v>
      </c>
      <c r="G6" s="4">
        <f>F6*1.05</f>
        <v>5.9621527777777787E-4</v>
      </c>
      <c r="H6" s="4">
        <f>F6*1.1</f>
        <v>6.2460648148148152E-4</v>
      </c>
      <c r="I6" s="25" t="s">
        <v>64</v>
      </c>
    </row>
    <row r="7" spans="1:9" ht="15" thickBot="1" x14ac:dyDescent="0.35">
      <c r="A7" s="22" t="s">
        <v>65</v>
      </c>
      <c r="B7" s="4">
        <v>5.0509259259259257E-4</v>
      </c>
      <c r="C7" s="3">
        <f>B7*1.05</f>
        <v>5.303472222222222E-4</v>
      </c>
      <c r="D7" s="3">
        <f>B7*1.1</f>
        <v>5.5560185185185183E-4</v>
      </c>
      <c r="E7" s="25" t="s">
        <v>62</v>
      </c>
      <c r="F7" s="4">
        <v>4.5474537037037038E-4</v>
      </c>
      <c r="G7" s="4">
        <f t="shared" ref="G7:G38" si="0">F7*1.05</f>
        <v>4.7748263888888894E-4</v>
      </c>
      <c r="H7" s="4">
        <f t="shared" ref="H7:H38" si="1">F7*1.1</f>
        <v>5.0021990740740745E-4</v>
      </c>
      <c r="I7" s="25" t="s">
        <v>65</v>
      </c>
    </row>
    <row r="8" spans="1:9" ht="15" thickBot="1" x14ac:dyDescent="0.35">
      <c r="A8" s="25" t="s">
        <v>66</v>
      </c>
      <c r="B8" s="28"/>
      <c r="C8" s="28"/>
      <c r="D8" s="28"/>
      <c r="E8" s="25" t="s">
        <v>62</v>
      </c>
      <c r="F8" s="4">
        <v>3.9745370370370374E-4</v>
      </c>
      <c r="G8" s="4">
        <f t="shared" si="0"/>
        <v>4.1732638888888896E-4</v>
      </c>
      <c r="H8" s="4">
        <f t="shared" si="1"/>
        <v>4.3719907407407417E-4</v>
      </c>
      <c r="I8" s="25" t="s">
        <v>66</v>
      </c>
    </row>
    <row r="9" spans="1:9" ht="15" thickBot="1" x14ac:dyDescent="0.35">
      <c r="A9" s="22" t="s">
        <v>67</v>
      </c>
      <c r="B9" s="4">
        <v>4.1122685185185186E-4</v>
      </c>
      <c r="C9" s="3">
        <f t="shared" ref="C9:C38" si="2">B9*1.05</f>
        <v>4.3178819444444449E-4</v>
      </c>
      <c r="D9" s="3">
        <f t="shared" ref="D9:D38" si="3">B9*1.1</f>
        <v>4.5234953703703708E-4</v>
      </c>
      <c r="E9" s="25" t="s">
        <v>62</v>
      </c>
      <c r="F9" s="29"/>
      <c r="G9" s="29"/>
      <c r="H9" s="29"/>
      <c r="I9" s="25" t="s">
        <v>67</v>
      </c>
    </row>
    <row r="10" spans="1:9" ht="15" thickBot="1" x14ac:dyDescent="0.35">
      <c r="A10" s="22" t="s">
        <v>68</v>
      </c>
      <c r="B10" s="28"/>
      <c r="C10" s="28"/>
      <c r="D10" s="28"/>
      <c r="E10" s="25" t="s">
        <v>62</v>
      </c>
      <c r="F10" s="4">
        <v>3.3275462962962962E-4</v>
      </c>
      <c r="G10" s="4">
        <f t="shared" si="0"/>
        <v>3.4939236111111114E-4</v>
      </c>
      <c r="H10" s="4">
        <f t="shared" si="1"/>
        <v>3.660300925925926E-4</v>
      </c>
      <c r="I10" s="25" t="s">
        <v>68</v>
      </c>
    </row>
    <row r="11" spans="1:9" ht="15" thickBot="1" x14ac:dyDescent="0.35">
      <c r="A11" s="22" t="s">
        <v>69</v>
      </c>
      <c r="B11" s="4">
        <v>3.7673611111111105E-4</v>
      </c>
      <c r="C11" s="3">
        <f t="shared" si="2"/>
        <v>3.9557291666666663E-4</v>
      </c>
      <c r="D11" s="3">
        <f t="shared" si="3"/>
        <v>4.1440972222222221E-4</v>
      </c>
      <c r="E11" s="25" t="s">
        <v>62</v>
      </c>
      <c r="F11" s="29"/>
      <c r="G11" s="29"/>
      <c r="H11" s="29"/>
      <c r="I11" s="25" t="s">
        <v>69</v>
      </c>
    </row>
    <row r="12" spans="1:9" ht="15" thickBot="1" x14ac:dyDescent="0.35">
      <c r="A12" s="22" t="s">
        <v>70</v>
      </c>
      <c r="B12" s="28"/>
      <c r="C12" s="28"/>
      <c r="D12" s="28"/>
      <c r="E12" s="25" t="s">
        <v>62</v>
      </c>
      <c r="F12" s="4">
        <v>2.9780092592592591E-4</v>
      </c>
      <c r="G12" s="4">
        <f t="shared" si="0"/>
        <v>3.1269097222222223E-4</v>
      </c>
      <c r="H12" s="4">
        <f t="shared" si="1"/>
        <v>3.2758101851851855E-4</v>
      </c>
      <c r="I12" s="25" t="s">
        <v>70</v>
      </c>
    </row>
    <row r="13" spans="1:9" ht="15" thickBot="1" x14ac:dyDescent="0.35">
      <c r="A13" s="22" t="s">
        <v>71</v>
      </c>
      <c r="B13" s="4">
        <v>3.2696759259259257E-4</v>
      </c>
      <c r="C13" s="3">
        <f t="shared" si="2"/>
        <v>3.4331597222222223E-4</v>
      </c>
      <c r="D13" s="3">
        <f t="shared" si="3"/>
        <v>3.5966435185185184E-4</v>
      </c>
      <c r="E13" s="25" t="s">
        <v>62</v>
      </c>
      <c r="F13" s="4">
        <v>2.8645833333333333E-4</v>
      </c>
      <c r="G13" s="4">
        <f t="shared" si="0"/>
        <v>3.0078125E-4</v>
      </c>
      <c r="H13" s="4">
        <f t="shared" si="1"/>
        <v>3.1510416666666671E-4</v>
      </c>
      <c r="I13" s="25" t="s">
        <v>71</v>
      </c>
    </row>
    <row r="14" spans="1:9" ht="15" thickBot="1" x14ac:dyDescent="0.35">
      <c r="A14" s="22" t="s">
        <v>72</v>
      </c>
      <c r="B14" s="4">
        <v>3.5312500000000003E-4</v>
      </c>
      <c r="C14" s="3">
        <f t="shared" si="2"/>
        <v>3.7078125000000007E-4</v>
      </c>
      <c r="D14" s="3">
        <f t="shared" si="3"/>
        <v>3.8843750000000006E-4</v>
      </c>
      <c r="E14" s="25" t="s">
        <v>62</v>
      </c>
      <c r="F14" s="4">
        <v>3.0879629629629627E-4</v>
      </c>
      <c r="G14" s="4">
        <f t="shared" si="0"/>
        <v>3.2423611111111108E-4</v>
      </c>
      <c r="H14" s="4">
        <f t="shared" si="1"/>
        <v>3.3967592592592594E-4</v>
      </c>
      <c r="I14" s="25" t="s">
        <v>72</v>
      </c>
    </row>
    <row r="15" spans="1:9" ht="15" thickBot="1" x14ac:dyDescent="0.35">
      <c r="A15" s="22" t="s">
        <v>73</v>
      </c>
      <c r="B15" s="28"/>
      <c r="C15" s="28"/>
      <c r="D15" s="28"/>
      <c r="E15" s="25" t="s">
        <v>62</v>
      </c>
      <c r="F15" s="29"/>
      <c r="G15" s="29"/>
      <c r="H15" s="29"/>
      <c r="I15" s="25" t="s">
        <v>73</v>
      </c>
    </row>
    <row r="16" spans="1:9" ht="15" thickBot="1" x14ac:dyDescent="0.35">
      <c r="A16" s="22" t="s">
        <v>74</v>
      </c>
      <c r="B16" s="4">
        <v>3.2708333333333336E-4</v>
      </c>
      <c r="C16" s="3">
        <f t="shared" si="2"/>
        <v>3.4343750000000005E-4</v>
      </c>
      <c r="D16" s="3">
        <f t="shared" si="3"/>
        <v>3.5979166666666673E-4</v>
      </c>
      <c r="E16" s="25" t="s">
        <v>62</v>
      </c>
      <c r="F16" s="4">
        <v>2.8368055555555557E-4</v>
      </c>
      <c r="G16" s="4">
        <f t="shared" si="0"/>
        <v>2.9786458333333336E-4</v>
      </c>
      <c r="H16" s="4">
        <f t="shared" si="1"/>
        <v>3.1204861111111114E-4</v>
      </c>
      <c r="I16" s="25" t="s">
        <v>74</v>
      </c>
    </row>
    <row r="17" spans="1:9" ht="15" thickBot="1" x14ac:dyDescent="0.35">
      <c r="A17" s="22" t="s">
        <v>64</v>
      </c>
      <c r="B17" s="4">
        <v>1.5462962962962963E-3</v>
      </c>
      <c r="C17" s="3">
        <f t="shared" si="2"/>
        <v>1.623611111111111E-3</v>
      </c>
      <c r="D17" s="3">
        <f t="shared" si="3"/>
        <v>1.700925925925926E-3</v>
      </c>
      <c r="E17" s="25" t="s">
        <v>75</v>
      </c>
      <c r="F17" s="29"/>
      <c r="G17" s="29"/>
      <c r="H17" s="29"/>
      <c r="I17" s="25" t="s">
        <v>64</v>
      </c>
    </row>
    <row r="18" spans="1:9" ht="15" thickBot="1" x14ac:dyDescent="0.35">
      <c r="A18" s="22" t="s">
        <v>65</v>
      </c>
      <c r="B18" s="28"/>
      <c r="C18" s="28"/>
      <c r="D18" s="28"/>
      <c r="E18" s="25" t="s">
        <v>75</v>
      </c>
      <c r="F18" s="4">
        <v>9.7256944444444441E-4</v>
      </c>
      <c r="G18" s="4">
        <f t="shared" si="0"/>
        <v>1.0211979166666668E-3</v>
      </c>
      <c r="H18" s="4">
        <f t="shared" si="1"/>
        <v>1.069826388888889E-3</v>
      </c>
      <c r="I18" s="25" t="s">
        <v>65</v>
      </c>
    </row>
    <row r="19" spans="1:9" ht="15" thickBot="1" x14ac:dyDescent="0.35">
      <c r="A19" s="22" t="s">
        <v>66</v>
      </c>
      <c r="B19" s="4">
        <v>1.0020833333333333E-3</v>
      </c>
      <c r="C19" s="3">
        <f t="shared" si="2"/>
        <v>1.0521875E-3</v>
      </c>
      <c r="D19" s="3">
        <f t="shared" si="3"/>
        <v>1.1022916666666668E-3</v>
      </c>
      <c r="E19" s="25" t="s">
        <v>75</v>
      </c>
      <c r="F19" s="4">
        <v>8.8657407407407402E-4</v>
      </c>
      <c r="G19" s="4">
        <f t="shared" si="0"/>
        <v>9.3090277777777778E-4</v>
      </c>
      <c r="H19" s="4">
        <f t="shared" si="1"/>
        <v>9.7523148148148154E-4</v>
      </c>
      <c r="I19" s="25" t="s">
        <v>66</v>
      </c>
    </row>
    <row r="20" spans="1:9" ht="15" thickBot="1" x14ac:dyDescent="0.35">
      <c r="A20" s="22" t="s">
        <v>67</v>
      </c>
      <c r="B20" s="28"/>
      <c r="C20" s="28"/>
      <c r="D20" s="28"/>
      <c r="E20" s="25" t="s">
        <v>75</v>
      </c>
      <c r="F20" s="4">
        <v>7.8819444444444434E-4</v>
      </c>
      <c r="G20" s="4">
        <f t="shared" si="0"/>
        <v>8.2760416666666659E-4</v>
      </c>
      <c r="H20" s="4">
        <f t="shared" si="1"/>
        <v>8.6701388888888885E-4</v>
      </c>
      <c r="I20" s="25" t="s">
        <v>67</v>
      </c>
    </row>
    <row r="21" spans="1:9" ht="15" thickBot="1" x14ac:dyDescent="0.35">
      <c r="A21" s="22" t="s">
        <v>68</v>
      </c>
      <c r="B21" s="4">
        <v>8.5509259259259251E-4</v>
      </c>
      <c r="C21" s="3">
        <f t="shared" si="2"/>
        <v>8.9784722222222219E-4</v>
      </c>
      <c r="D21" s="3">
        <f t="shared" si="3"/>
        <v>9.4060185185185186E-4</v>
      </c>
      <c r="E21" s="25" t="s">
        <v>75</v>
      </c>
      <c r="F21" s="29"/>
      <c r="G21" s="29"/>
      <c r="H21" s="29"/>
      <c r="I21" s="25" t="s">
        <v>68</v>
      </c>
    </row>
    <row r="22" spans="1:9" ht="15" thickBot="1" x14ac:dyDescent="0.35">
      <c r="A22" s="22" t="s">
        <v>69</v>
      </c>
      <c r="B22" s="28"/>
      <c r="C22" s="28"/>
      <c r="D22" s="28"/>
      <c r="E22" s="25" t="s">
        <v>75</v>
      </c>
      <c r="F22" s="4">
        <v>6.8969907407407413E-4</v>
      </c>
      <c r="G22" s="4">
        <f t="shared" si="0"/>
        <v>7.2418402777777791E-4</v>
      </c>
      <c r="H22" s="4">
        <f t="shared" si="1"/>
        <v>7.5866898148148159E-4</v>
      </c>
      <c r="I22" s="25" t="s">
        <v>69</v>
      </c>
    </row>
    <row r="23" spans="1:9" ht="15" thickBot="1" x14ac:dyDescent="0.35">
      <c r="A23" s="22" t="s">
        <v>70</v>
      </c>
      <c r="B23" s="4">
        <v>7.4872685185185188E-4</v>
      </c>
      <c r="C23" s="3">
        <f t="shared" si="2"/>
        <v>7.8616319444444447E-4</v>
      </c>
      <c r="D23" s="3">
        <f t="shared" si="3"/>
        <v>8.2359953703703718E-4</v>
      </c>
      <c r="E23" s="25" t="s">
        <v>75</v>
      </c>
      <c r="F23" s="29"/>
      <c r="G23" s="29"/>
      <c r="H23" s="29"/>
      <c r="I23" s="25" t="s">
        <v>70</v>
      </c>
    </row>
    <row r="24" spans="1:9" ht="15" thickBot="1" x14ac:dyDescent="0.35">
      <c r="A24" s="22" t="s">
        <v>71</v>
      </c>
      <c r="B24" s="4">
        <v>7.1331018518518521E-4</v>
      </c>
      <c r="C24" s="3">
        <f t="shared" si="2"/>
        <v>7.4897569444444447E-4</v>
      </c>
      <c r="D24" s="3">
        <f t="shared" si="3"/>
        <v>7.8464120370370374E-4</v>
      </c>
      <c r="E24" s="25" t="s">
        <v>75</v>
      </c>
      <c r="F24" s="4">
        <v>6.3263888888888886E-4</v>
      </c>
      <c r="G24" s="4">
        <f t="shared" si="0"/>
        <v>6.6427083333333334E-4</v>
      </c>
      <c r="H24" s="4">
        <f t="shared" si="1"/>
        <v>6.9590277777777782E-4</v>
      </c>
      <c r="I24" s="25" t="s">
        <v>71</v>
      </c>
    </row>
    <row r="25" spans="1:9" ht="15" thickBot="1" x14ac:dyDescent="0.35">
      <c r="A25" s="22" t="s">
        <v>72</v>
      </c>
      <c r="B25" s="4">
        <v>7.952546296296297E-4</v>
      </c>
      <c r="C25" s="3">
        <f t="shared" si="2"/>
        <v>8.3501736111111125E-4</v>
      </c>
      <c r="D25" s="3">
        <f t="shared" si="3"/>
        <v>8.7478009259259269E-4</v>
      </c>
      <c r="E25" s="25" t="s">
        <v>75</v>
      </c>
      <c r="F25" s="29"/>
      <c r="G25" s="29"/>
      <c r="H25" s="29"/>
      <c r="I25" s="25" t="s">
        <v>72</v>
      </c>
    </row>
    <row r="26" spans="1:9" ht="15" thickBot="1" x14ac:dyDescent="0.35">
      <c r="A26" s="22" t="s">
        <v>73</v>
      </c>
      <c r="B26" s="4">
        <v>7.3865740740740738E-4</v>
      </c>
      <c r="C26" s="3">
        <f t="shared" si="2"/>
        <v>7.7559027777777782E-4</v>
      </c>
      <c r="D26" s="3">
        <f t="shared" si="3"/>
        <v>8.1252314814814815E-4</v>
      </c>
      <c r="E26" s="25" t="s">
        <v>75</v>
      </c>
      <c r="F26" s="4">
        <v>6.3229166666666674E-4</v>
      </c>
      <c r="G26" s="4">
        <f t="shared" si="0"/>
        <v>6.6390625000000011E-4</v>
      </c>
      <c r="H26" s="4">
        <f t="shared" si="1"/>
        <v>6.9552083333333347E-4</v>
      </c>
      <c r="I26" s="25" t="s">
        <v>73</v>
      </c>
    </row>
    <row r="27" spans="1:9" ht="15" thickBot="1" x14ac:dyDescent="0.35">
      <c r="A27" s="22" t="s">
        <v>63</v>
      </c>
      <c r="B27" s="28"/>
      <c r="C27" s="28"/>
      <c r="D27" s="28"/>
      <c r="E27" s="25" t="s">
        <v>77</v>
      </c>
      <c r="F27" s="4">
        <v>3.248726851851852E-3</v>
      </c>
      <c r="G27" s="4">
        <f t="shared" si="0"/>
        <v>3.411163194444445E-3</v>
      </c>
      <c r="H27" s="4">
        <f t="shared" si="1"/>
        <v>3.5735995370370375E-3</v>
      </c>
      <c r="I27" s="25" t="s">
        <v>63</v>
      </c>
    </row>
    <row r="28" spans="1:9" ht="15" thickBot="1" x14ac:dyDescent="0.35">
      <c r="A28" s="22" t="s">
        <v>64</v>
      </c>
      <c r="B28" s="28"/>
      <c r="C28" s="28"/>
      <c r="D28" s="28"/>
      <c r="E28" s="25" t="s">
        <v>77</v>
      </c>
      <c r="F28" s="4">
        <v>2.6241898148148149E-3</v>
      </c>
      <c r="G28" s="4">
        <f t="shared" si="0"/>
        <v>2.7553993055555556E-3</v>
      </c>
      <c r="H28" s="4">
        <f t="shared" si="1"/>
        <v>2.8866087962962964E-3</v>
      </c>
      <c r="I28" s="25" t="s">
        <v>64</v>
      </c>
    </row>
    <row r="29" spans="1:9" ht="15" thickBot="1" x14ac:dyDescent="0.35">
      <c r="A29" s="22" t="s">
        <v>65</v>
      </c>
      <c r="B29" s="28"/>
      <c r="C29" s="28"/>
      <c r="D29" s="28"/>
      <c r="E29" s="25" t="s">
        <v>77</v>
      </c>
      <c r="F29" s="4">
        <v>2.1483796296296299E-3</v>
      </c>
      <c r="G29" s="4">
        <f t="shared" si="0"/>
        <v>2.2557986111111116E-3</v>
      </c>
      <c r="H29" s="4">
        <f t="shared" si="1"/>
        <v>2.363217592592593E-3</v>
      </c>
      <c r="I29" s="25" t="s">
        <v>65</v>
      </c>
    </row>
    <row r="30" spans="1:9" ht="15" thickBot="1" x14ac:dyDescent="0.35">
      <c r="A30" s="22" t="s">
        <v>66</v>
      </c>
      <c r="B30" s="4">
        <v>2.1407407407407408E-3</v>
      </c>
      <c r="C30" s="3">
        <f t="shared" si="2"/>
        <v>2.2477777777777778E-3</v>
      </c>
      <c r="D30" s="3">
        <f t="shared" si="3"/>
        <v>2.3548148148148152E-3</v>
      </c>
      <c r="E30" s="25" t="s">
        <v>77</v>
      </c>
      <c r="F30" s="4">
        <v>1.917361111111111E-3</v>
      </c>
      <c r="G30" s="4">
        <f t="shared" si="0"/>
        <v>2.0132291666666666E-3</v>
      </c>
      <c r="H30" s="4">
        <f t="shared" si="1"/>
        <v>2.1090972222222223E-3</v>
      </c>
      <c r="I30" s="25" t="s">
        <v>66</v>
      </c>
    </row>
    <row r="31" spans="1:9" ht="15" thickBot="1" x14ac:dyDescent="0.35">
      <c r="A31" s="22" t="s">
        <v>76</v>
      </c>
      <c r="B31" s="4">
        <v>1.5357638888888888E-3</v>
      </c>
      <c r="C31" s="3">
        <f t="shared" si="2"/>
        <v>1.6125520833333332E-3</v>
      </c>
      <c r="D31" s="3">
        <f t="shared" si="3"/>
        <v>1.6893402777777779E-3</v>
      </c>
      <c r="E31" s="25" t="s">
        <v>77</v>
      </c>
      <c r="F31" s="3">
        <v>1.3513888888888887E-3</v>
      </c>
      <c r="G31" s="4">
        <f t="shared" si="0"/>
        <v>1.4189583333333333E-3</v>
      </c>
      <c r="H31" s="4">
        <f t="shared" si="1"/>
        <v>1.4865277777777778E-3</v>
      </c>
      <c r="I31" s="25" t="s">
        <v>76</v>
      </c>
    </row>
    <row r="32" spans="1:9" ht="15" thickBot="1" x14ac:dyDescent="0.35">
      <c r="A32" s="22" t="s">
        <v>67</v>
      </c>
      <c r="B32" s="4">
        <v>4.0024305555555559E-3</v>
      </c>
      <c r="C32" s="3">
        <f t="shared" si="2"/>
        <v>4.2025520833333342E-3</v>
      </c>
      <c r="D32" s="3">
        <f t="shared" si="3"/>
        <v>4.4026736111111115E-3</v>
      </c>
      <c r="E32" s="25" t="s">
        <v>78</v>
      </c>
      <c r="F32" s="3">
        <v>3.678240740740741E-3</v>
      </c>
      <c r="G32" s="4">
        <f t="shared" si="0"/>
        <v>3.8621527777777782E-3</v>
      </c>
      <c r="H32" s="4">
        <f t="shared" si="1"/>
        <v>4.0460648148148157E-3</v>
      </c>
      <c r="I32" s="25" t="s">
        <v>67</v>
      </c>
    </row>
    <row r="33" spans="1:9" ht="15" thickBot="1" x14ac:dyDescent="0.35">
      <c r="A33" s="22" t="s">
        <v>68</v>
      </c>
      <c r="B33" s="4">
        <v>3.8657407407407408E-3</v>
      </c>
      <c r="C33" s="3">
        <f t="shared" si="2"/>
        <v>4.0590277777777777E-3</v>
      </c>
      <c r="D33" s="3">
        <f t="shared" si="3"/>
        <v>4.2523148148148155E-3</v>
      </c>
      <c r="E33" s="25" t="s">
        <v>78</v>
      </c>
      <c r="F33" s="3">
        <v>3.5432870370370371E-3</v>
      </c>
      <c r="G33" s="4">
        <f t="shared" si="0"/>
        <v>3.720451388888889E-3</v>
      </c>
      <c r="H33" s="4">
        <f t="shared" si="1"/>
        <v>3.897615740740741E-3</v>
      </c>
      <c r="I33" s="25" t="s">
        <v>68</v>
      </c>
    </row>
    <row r="34" spans="1:9" ht="15" thickBot="1" x14ac:dyDescent="0.35">
      <c r="A34" s="22" t="s">
        <v>69</v>
      </c>
      <c r="B34" s="4">
        <v>3.6197916666666666E-3</v>
      </c>
      <c r="C34" s="3">
        <f t="shared" si="2"/>
        <v>3.8007812499999999E-3</v>
      </c>
      <c r="D34" s="3">
        <f t="shared" si="3"/>
        <v>3.9817708333333337E-3</v>
      </c>
      <c r="E34" s="25" t="s">
        <v>78</v>
      </c>
      <c r="F34" s="3">
        <v>3.166087962962963E-3</v>
      </c>
      <c r="G34" s="4">
        <f t="shared" si="0"/>
        <v>3.3243923611111113E-3</v>
      </c>
      <c r="H34" s="4">
        <f t="shared" si="1"/>
        <v>3.4826967592592596E-3</v>
      </c>
      <c r="I34" s="25" t="s">
        <v>69</v>
      </c>
    </row>
    <row r="35" spans="1:9" ht="15" thickBot="1" x14ac:dyDescent="0.35">
      <c r="A35" s="22" t="s">
        <v>70</v>
      </c>
      <c r="B35" s="4">
        <v>3.3827546296296292E-3</v>
      </c>
      <c r="C35" s="3">
        <f t="shared" si="2"/>
        <v>3.5518923611111107E-3</v>
      </c>
      <c r="D35" s="3">
        <f t="shared" si="3"/>
        <v>3.7210300925925926E-3</v>
      </c>
      <c r="E35" s="25" t="s">
        <v>78</v>
      </c>
      <c r="F35" s="3">
        <v>3.0096064814814812E-3</v>
      </c>
      <c r="G35" s="4">
        <f t="shared" si="0"/>
        <v>3.1600868055555553E-3</v>
      </c>
      <c r="H35" s="4">
        <f t="shared" si="1"/>
        <v>3.3105671296296295E-3</v>
      </c>
      <c r="I35" s="25" t="s">
        <v>70</v>
      </c>
    </row>
    <row r="36" spans="1:9" ht="15" thickBot="1" x14ac:dyDescent="0.35">
      <c r="A36" s="22" t="s">
        <v>71</v>
      </c>
      <c r="B36" s="4">
        <v>3.3373842592592596E-3</v>
      </c>
      <c r="C36" s="3">
        <f t="shared" si="2"/>
        <v>3.5042534722222228E-3</v>
      </c>
      <c r="D36" s="3">
        <f t="shared" si="3"/>
        <v>3.6711226851851857E-3</v>
      </c>
      <c r="E36" s="25" t="s">
        <v>78</v>
      </c>
      <c r="F36" s="29"/>
      <c r="G36" s="29"/>
      <c r="H36" s="29"/>
      <c r="I36" s="25" t="s">
        <v>71</v>
      </c>
    </row>
    <row r="37" spans="1:9" ht="15" thickBot="1" x14ac:dyDescent="0.35">
      <c r="A37" s="22" t="s">
        <v>72</v>
      </c>
      <c r="B37" s="4">
        <v>3.8314814814814817E-3</v>
      </c>
      <c r="C37" s="3">
        <f t="shared" si="2"/>
        <v>4.0230555555555558E-3</v>
      </c>
      <c r="D37" s="3">
        <f t="shared" si="3"/>
        <v>4.2146296296296298E-3</v>
      </c>
      <c r="E37" s="25" t="s">
        <v>78</v>
      </c>
      <c r="F37" s="4">
        <v>3.4298611111111114E-3</v>
      </c>
      <c r="G37" s="4">
        <f t="shared" si="0"/>
        <v>3.6013541666666672E-3</v>
      </c>
      <c r="H37" s="4">
        <f t="shared" si="1"/>
        <v>3.772847222222223E-3</v>
      </c>
      <c r="I37" s="25" t="s">
        <v>72</v>
      </c>
    </row>
    <row r="38" spans="1:9" ht="15" thickBot="1" x14ac:dyDescent="0.35">
      <c r="A38" s="22" t="s">
        <v>74</v>
      </c>
      <c r="B38" s="4">
        <v>3.3503472222222224E-3</v>
      </c>
      <c r="C38" s="3">
        <f t="shared" si="2"/>
        <v>3.5178645833333338E-3</v>
      </c>
      <c r="D38" s="3">
        <f t="shared" si="3"/>
        <v>3.6853819444444451E-3</v>
      </c>
      <c r="E38" s="25" t="s">
        <v>78</v>
      </c>
      <c r="F38" s="4">
        <v>3.0644675925925926E-3</v>
      </c>
      <c r="G38" s="4">
        <f t="shared" si="0"/>
        <v>3.2176909722222225E-3</v>
      </c>
      <c r="H38" s="4">
        <f t="shared" si="1"/>
        <v>3.3709143518518519E-3</v>
      </c>
      <c r="I38" s="25" t="s">
        <v>74</v>
      </c>
    </row>
    <row r="39" spans="1:9" ht="15" thickBot="1" x14ac:dyDescent="0.35">
      <c r="A39" s="22" t="s">
        <v>80</v>
      </c>
      <c r="B39" s="28"/>
      <c r="C39" s="28"/>
      <c r="D39" s="28"/>
      <c r="E39" s="25" t="s">
        <v>79</v>
      </c>
      <c r="F39" s="4">
        <v>8.2175925925925927E-4</v>
      </c>
      <c r="G39" s="4">
        <f t="shared" ref="G39:G66" si="4">F39*1.05</f>
        <v>8.6284722222222231E-4</v>
      </c>
      <c r="H39" s="4">
        <f t="shared" ref="H39:H66" si="5">F39*1.1</f>
        <v>9.0393518518518525E-4</v>
      </c>
      <c r="I39" s="25" t="s">
        <v>80</v>
      </c>
    </row>
    <row r="40" spans="1:9" ht="15" thickBot="1" x14ac:dyDescent="0.35">
      <c r="A40" s="22" t="s">
        <v>81</v>
      </c>
      <c r="B40" s="4">
        <v>7.2893518518518511E-4</v>
      </c>
      <c r="C40" s="3">
        <f t="shared" ref="C40:C66" si="6">B40*1.05</f>
        <v>7.653819444444444E-4</v>
      </c>
      <c r="D40" s="3">
        <f t="shared" ref="D40:D66" si="7">B40*1.1</f>
        <v>8.0182870370370369E-4</v>
      </c>
      <c r="E40" s="25" t="s">
        <v>79</v>
      </c>
      <c r="F40" s="4">
        <v>6.3356481481481488E-4</v>
      </c>
      <c r="G40" s="4">
        <f t="shared" si="4"/>
        <v>6.6524305555555564E-4</v>
      </c>
      <c r="H40" s="4">
        <f t="shared" si="5"/>
        <v>6.9692129629629639E-4</v>
      </c>
      <c r="I40" s="25" t="s">
        <v>81</v>
      </c>
    </row>
    <row r="41" spans="1:9" ht="15" thickBot="1" x14ac:dyDescent="0.35">
      <c r="A41" s="22" t="s">
        <v>82</v>
      </c>
      <c r="B41" s="4">
        <v>1.3866898148148148E-3</v>
      </c>
      <c r="C41" s="3">
        <f t="shared" si="6"/>
        <v>1.4560243055555557E-3</v>
      </c>
      <c r="D41" s="3">
        <f t="shared" si="7"/>
        <v>1.5253587962962964E-3</v>
      </c>
      <c r="E41" s="25" t="s">
        <v>91</v>
      </c>
      <c r="F41" s="4">
        <v>1.2201388888888889E-3</v>
      </c>
      <c r="G41" s="4">
        <f t="shared" si="4"/>
        <v>1.2811458333333334E-3</v>
      </c>
      <c r="H41" s="4">
        <f t="shared" si="5"/>
        <v>1.3421527777777778E-3</v>
      </c>
      <c r="I41" s="25" t="s">
        <v>82</v>
      </c>
    </row>
    <row r="42" spans="1:9" ht="15" thickBot="1" x14ac:dyDescent="0.35">
      <c r="A42" s="22" t="s">
        <v>83</v>
      </c>
      <c r="B42" s="4">
        <v>1.3864583333333333E-3</v>
      </c>
      <c r="C42" s="3">
        <f t="shared" si="6"/>
        <v>1.45578125E-3</v>
      </c>
      <c r="D42" s="3">
        <f t="shared" si="7"/>
        <v>1.5251041666666668E-3</v>
      </c>
      <c r="E42" s="25" t="s">
        <v>91</v>
      </c>
      <c r="F42" s="4">
        <v>1.1259259259259258E-3</v>
      </c>
      <c r="G42" s="4">
        <f t="shared" si="4"/>
        <v>1.1822222222222221E-3</v>
      </c>
      <c r="H42" s="4">
        <f t="shared" si="5"/>
        <v>1.2385185185185186E-3</v>
      </c>
      <c r="I42" s="25" t="s">
        <v>83</v>
      </c>
    </row>
    <row r="43" spans="1:9" ht="15" thickBot="1" x14ac:dyDescent="0.35">
      <c r="A43" s="22" t="s">
        <v>84</v>
      </c>
      <c r="B43" s="4">
        <v>1.1984953703703704E-3</v>
      </c>
      <c r="C43" s="3">
        <f t="shared" si="6"/>
        <v>1.258420138888889E-3</v>
      </c>
      <c r="D43" s="3">
        <f t="shared" si="7"/>
        <v>1.3183449074074076E-3</v>
      </c>
      <c r="E43" s="25" t="s">
        <v>91</v>
      </c>
      <c r="F43" s="4">
        <v>9.8298611111111113E-4</v>
      </c>
      <c r="G43" s="4">
        <f t="shared" si="4"/>
        <v>1.0321354166666667E-3</v>
      </c>
      <c r="H43" s="4">
        <f t="shared" si="5"/>
        <v>1.0812847222222224E-3</v>
      </c>
      <c r="I43" s="25" t="s">
        <v>84</v>
      </c>
    </row>
    <row r="44" spans="1:9" ht="15" thickBot="1" x14ac:dyDescent="0.35">
      <c r="A44" s="22" t="s">
        <v>85</v>
      </c>
      <c r="B44" s="4">
        <v>1.151851851851852E-3</v>
      </c>
      <c r="C44" s="3">
        <f t="shared" si="6"/>
        <v>1.2094444444444446E-3</v>
      </c>
      <c r="D44" s="3">
        <f t="shared" si="7"/>
        <v>1.2670370370370374E-3</v>
      </c>
      <c r="E44" s="25" t="s">
        <v>91</v>
      </c>
      <c r="F44" s="29"/>
      <c r="G44" s="29"/>
      <c r="H44" s="29"/>
      <c r="I44" s="25" t="s">
        <v>85</v>
      </c>
    </row>
    <row r="45" spans="1:9" ht="15" thickBot="1" x14ac:dyDescent="0.35">
      <c r="A45" s="22" t="s">
        <v>86</v>
      </c>
      <c r="B45" s="4">
        <v>9.9884259259259262E-4</v>
      </c>
      <c r="C45" s="3">
        <f t="shared" si="6"/>
        <v>1.0487847222222222E-3</v>
      </c>
      <c r="D45" s="3">
        <f t="shared" si="7"/>
        <v>1.098726851851852E-3</v>
      </c>
      <c r="E45" s="25" t="s">
        <v>91</v>
      </c>
      <c r="F45" s="4">
        <v>8.4178240740740741E-4</v>
      </c>
      <c r="G45" s="4">
        <f t="shared" si="4"/>
        <v>8.838715277777778E-4</v>
      </c>
      <c r="H45" s="4">
        <f t="shared" si="5"/>
        <v>9.2596064814814819E-4</v>
      </c>
      <c r="I45" s="25" t="s">
        <v>86</v>
      </c>
    </row>
    <row r="46" spans="1:9" ht="15" thickBot="1" x14ac:dyDescent="0.35">
      <c r="A46" s="22" t="s">
        <v>87</v>
      </c>
      <c r="B46" s="4">
        <v>9.4502314814814818E-4</v>
      </c>
      <c r="C46" s="3">
        <f t="shared" si="6"/>
        <v>9.922743055555557E-4</v>
      </c>
      <c r="D46" s="3">
        <f t="shared" si="7"/>
        <v>1.039525462962963E-3</v>
      </c>
      <c r="E46" s="25" t="s">
        <v>91</v>
      </c>
      <c r="F46" s="4">
        <v>8.1388888888888884E-4</v>
      </c>
      <c r="G46" s="4">
        <f t="shared" si="4"/>
        <v>8.5458333333333328E-4</v>
      </c>
      <c r="H46" s="4">
        <f t="shared" si="5"/>
        <v>8.9527777777777783E-4</v>
      </c>
      <c r="I46" s="25" t="s">
        <v>87</v>
      </c>
    </row>
    <row r="47" spans="1:9" ht="15" thickBot="1" x14ac:dyDescent="0.35">
      <c r="A47" s="22" t="s">
        <v>88</v>
      </c>
      <c r="B47" s="4">
        <v>1.0532407407407407E-3</v>
      </c>
      <c r="C47" s="3">
        <f t="shared" si="6"/>
        <v>1.1059027777777777E-3</v>
      </c>
      <c r="D47" s="3">
        <f t="shared" si="7"/>
        <v>1.1585648148148147E-3</v>
      </c>
      <c r="E47" s="25" t="s">
        <v>91</v>
      </c>
      <c r="F47" s="4">
        <v>9.4513888888888881E-4</v>
      </c>
      <c r="G47" s="4">
        <f t="shared" si="4"/>
        <v>9.9239583333333319E-4</v>
      </c>
      <c r="H47" s="4">
        <f t="shared" si="5"/>
        <v>1.0396527777777778E-3</v>
      </c>
      <c r="I47" s="25" t="s">
        <v>88</v>
      </c>
    </row>
    <row r="48" spans="1:9" ht="15" thickBot="1" x14ac:dyDescent="0.35">
      <c r="A48" s="22" t="s">
        <v>89</v>
      </c>
      <c r="B48" s="4">
        <v>1.0255787037037037E-3</v>
      </c>
      <c r="C48" s="3">
        <f t="shared" si="6"/>
        <v>1.0768576388888889E-3</v>
      </c>
      <c r="D48" s="3">
        <f t="shared" si="7"/>
        <v>1.1281365740740742E-3</v>
      </c>
      <c r="E48" s="25" t="s">
        <v>91</v>
      </c>
      <c r="F48" s="29"/>
      <c r="G48" s="29"/>
      <c r="H48" s="29"/>
      <c r="I48" s="25" t="s">
        <v>89</v>
      </c>
    </row>
    <row r="49" spans="1:9" ht="15" thickBot="1" x14ac:dyDescent="0.35">
      <c r="A49" s="22" t="s">
        <v>90</v>
      </c>
      <c r="B49" s="4">
        <v>9.5081018518518529E-4</v>
      </c>
      <c r="C49" s="3">
        <f t="shared" si="6"/>
        <v>9.983506944444445E-4</v>
      </c>
      <c r="D49" s="3">
        <f t="shared" si="7"/>
        <v>1.0458912037037038E-3</v>
      </c>
      <c r="E49" s="25" t="s">
        <v>91</v>
      </c>
      <c r="F49" s="4">
        <v>8.0393518518518531E-4</v>
      </c>
      <c r="G49" s="4">
        <f t="shared" si="4"/>
        <v>8.4413194444444466E-4</v>
      </c>
      <c r="H49" s="4">
        <f t="shared" si="5"/>
        <v>8.843287037037039E-4</v>
      </c>
      <c r="I49" s="25" t="s">
        <v>90</v>
      </c>
    </row>
    <row r="50" spans="1:9" ht="15" thickBot="1" x14ac:dyDescent="0.35">
      <c r="A50" s="22" t="s">
        <v>92</v>
      </c>
      <c r="B50" s="4">
        <v>9.0462962962962958E-4</v>
      </c>
      <c r="C50" s="3">
        <f t="shared" si="6"/>
        <v>9.4986111111111107E-4</v>
      </c>
      <c r="D50" s="3">
        <f t="shared" si="7"/>
        <v>9.9509259259259256E-4</v>
      </c>
      <c r="E50" s="25" t="s">
        <v>91</v>
      </c>
      <c r="F50" s="4">
        <v>7.8495370370370362E-4</v>
      </c>
      <c r="G50" s="4">
        <f t="shared" si="4"/>
        <v>8.2420138888888886E-4</v>
      </c>
      <c r="H50" s="4">
        <f t="shared" si="5"/>
        <v>8.634490740740741E-4</v>
      </c>
      <c r="I50" s="25" t="s">
        <v>92</v>
      </c>
    </row>
    <row r="51" spans="1:9" ht="15" thickBot="1" x14ac:dyDescent="0.35">
      <c r="A51" s="22" t="s">
        <v>61</v>
      </c>
      <c r="B51" s="28"/>
      <c r="C51" s="28"/>
      <c r="D51" s="28"/>
      <c r="E51" s="25" t="s">
        <v>93</v>
      </c>
      <c r="F51" s="4">
        <v>8.6157407407407407E-4</v>
      </c>
      <c r="G51" s="4">
        <f t="shared" si="4"/>
        <v>9.0465277777777777E-4</v>
      </c>
      <c r="H51" s="4">
        <f t="shared" si="5"/>
        <v>9.4773148148148158E-4</v>
      </c>
      <c r="I51" s="25" t="s">
        <v>61</v>
      </c>
    </row>
    <row r="52" spans="1:9" ht="15" thickBot="1" x14ac:dyDescent="0.35">
      <c r="A52" s="22" t="s">
        <v>63</v>
      </c>
      <c r="B52" s="4">
        <v>8.3680555555555548E-4</v>
      </c>
      <c r="C52" s="3">
        <f t="shared" si="6"/>
        <v>8.7864583333333328E-4</v>
      </c>
      <c r="D52" s="3">
        <f t="shared" si="7"/>
        <v>9.2048611111111107E-4</v>
      </c>
      <c r="E52" s="25" t="s">
        <v>93</v>
      </c>
      <c r="F52" s="4">
        <v>7.8240740740740734E-4</v>
      </c>
      <c r="G52" s="4">
        <f t="shared" si="4"/>
        <v>8.2152777777777769E-4</v>
      </c>
      <c r="H52" s="4">
        <f t="shared" si="5"/>
        <v>8.6064814814814814E-4</v>
      </c>
      <c r="I52" s="25" t="s">
        <v>63</v>
      </c>
    </row>
    <row r="53" spans="1:9" ht="15" thickBot="1" x14ac:dyDescent="0.35">
      <c r="A53" s="22" t="s">
        <v>64</v>
      </c>
      <c r="B53" s="4">
        <v>7.9537037037037033E-4</v>
      </c>
      <c r="C53" s="3">
        <f t="shared" si="6"/>
        <v>8.3513888888888884E-4</v>
      </c>
      <c r="D53" s="3">
        <f t="shared" si="7"/>
        <v>8.7490740740740747E-4</v>
      </c>
      <c r="E53" s="25" t="s">
        <v>93</v>
      </c>
      <c r="F53" s="4">
        <v>5.8333333333333327E-4</v>
      </c>
      <c r="G53" s="4">
        <f t="shared" si="4"/>
        <v>6.1249999999999998E-4</v>
      </c>
      <c r="H53" s="4">
        <f t="shared" si="5"/>
        <v>6.4166666666666669E-4</v>
      </c>
      <c r="I53" s="25" t="s">
        <v>64</v>
      </c>
    </row>
    <row r="54" spans="1:9" ht="15" thickBot="1" x14ac:dyDescent="0.35">
      <c r="A54" s="22" t="s">
        <v>65</v>
      </c>
      <c r="B54" s="4">
        <v>6.4074074074074077E-4</v>
      </c>
      <c r="C54" s="3">
        <f t="shared" si="6"/>
        <v>6.7277777777777778E-4</v>
      </c>
      <c r="D54" s="3">
        <f t="shared" si="7"/>
        <v>7.0481481481481491E-4</v>
      </c>
      <c r="E54" s="25" t="s">
        <v>93</v>
      </c>
      <c r="F54" s="4">
        <v>5.3611111111111112E-4</v>
      </c>
      <c r="G54" s="4">
        <f t="shared" si="4"/>
        <v>5.6291666666666675E-4</v>
      </c>
      <c r="H54" s="4">
        <f t="shared" si="5"/>
        <v>5.8972222222222228E-4</v>
      </c>
      <c r="I54" s="25" t="s">
        <v>65</v>
      </c>
    </row>
    <row r="55" spans="1:9" ht="15" thickBot="1" x14ac:dyDescent="0.35">
      <c r="A55" s="22" t="s">
        <v>66</v>
      </c>
      <c r="B55" s="4">
        <v>5.0925925925925921E-4</v>
      </c>
      <c r="C55" s="3">
        <f t="shared" si="6"/>
        <v>5.3472222222222224E-4</v>
      </c>
      <c r="D55" s="3">
        <f t="shared" si="7"/>
        <v>5.6018518518518516E-4</v>
      </c>
      <c r="E55" s="25" t="s">
        <v>93</v>
      </c>
      <c r="F55" s="4">
        <v>4.4212962962962966E-4</v>
      </c>
      <c r="G55" s="4">
        <f t="shared" si="4"/>
        <v>4.6423611111111118E-4</v>
      </c>
      <c r="H55" s="4">
        <f t="shared" si="5"/>
        <v>4.8634259259259269E-4</v>
      </c>
      <c r="I55" s="25" t="s">
        <v>66</v>
      </c>
    </row>
    <row r="56" spans="1:9" ht="15" thickBot="1" x14ac:dyDescent="0.35">
      <c r="A56" s="22" t="s">
        <v>61</v>
      </c>
      <c r="B56" s="28"/>
      <c r="C56" s="28"/>
      <c r="D56" s="28"/>
      <c r="E56" s="25" t="s">
        <v>94</v>
      </c>
      <c r="F56" s="4">
        <v>1.7803240740740739E-3</v>
      </c>
      <c r="G56" s="4">
        <f t="shared" si="4"/>
        <v>1.8693402777777777E-3</v>
      </c>
      <c r="H56" s="4">
        <f t="shared" si="5"/>
        <v>1.9583564814814815E-3</v>
      </c>
      <c r="I56" s="25" t="s">
        <v>61</v>
      </c>
    </row>
    <row r="57" spans="1:9" ht="15" thickBot="1" x14ac:dyDescent="0.35">
      <c r="A57" s="22" t="s">
        <v>63</v>
      </c>
      <c r="B57" s="4">
        <v>1.9951388888888887E-3</v>
      </c>
      <c r="C57" s="3">
        <f t="shared" si="6"/>
        <v>2.0948958333333332E-3</v>
      </c>
      <c r="D57" s="3">
        <f t="shared" si="7"/>
        <v>2.194652777777778E-3</v>
      </c>
      <c r="E57" s="25" t="s">
        <v>94</v>
      </c>
      <c r="F57" s="4">
        <v>1.5952546296296294E-3</v>
      </c>
      <c r="G57" s="4">
        <f t="shared" si="4"/>
        <v>1.6750173611111108E-3</v>
      </c>
      <c r="H57" s="4">
        <f t="shared" si="5"/>
        <v>1.7547800925925925E-3</v>
      </c>
      <c r="I57" s="25" t="s">
        <v>63</v>
      </c>
    </row>
    <row r="58" spans="1:9" ht="15" thickBot="1" x14ac:dyDescent="0.35">
      <c r="A58" s="22" t="s">
        <v>67</v>
      </c>
      <c r="B58" s="4">
        <v>1.0395833333333333E-3</v>
      </c>
      <c r="C58" s="3">
        <f t="shared" si="6"/>
        <v>1.0915625000000001E-3</v>
      </c>
      <c r="D58" s="3">
        <f t="shared" si="7"/>
        <v>1.1435416666666668E-3</v>
      </c>
      <c r="E58" s="25" t="s">
        <v>94</v>
      </c>
      <c r="F58" s="4">
        <v>8.9629629629629629E-4</v>
      </c>
      <c r="G58" s="4">
        <f t="shared" si="4"/>
        <v>9.411111111111111E-4</v>
      </c>
      <c r="H58" s="4">
        <f t="shared" si="5"/>
        <v>9.859259259259259E-4</v>
      </c>
      <c r="I58" s="25" t="s">
        <v>67</v>
      </c>
    </row>
    <row r="59" spans="1:9" ht="15" thickBot="1" x14ac:dyDescent="0.35">
      <c r="A59" s="22" t="s">
        <v>68</v>
      </c>
      <c r="B59" s="28"/>
      <c r="C59" s="28"/>
      <c r="D59" s="28"/>
      <c r="E59" s="25" t="s">
        <v>94</v>
      </c>
      <c r="F59" s="4">
        <v>8.6435185185185193E-4</v>
      </c>
      <c r="G59" s="4">
        <f t="shared" si="4"/>
        <v>9.0756944444444457E-4</v>
      </c>
      <c r="H59" s="4">
        <f t="shared" si="5"/>
        <v>9.507870370370372E-4</v>
      </c>
      <c r="I59" s="25" t="s">
        <v>68</v>
      </c>
    </row>
    <row r="60" spans="1:9" ht="15" thickBot="1" x14ac:dyDescent="0.35">
      <c r="A60" s="22" t="s">
        <v>69</v>
      </c>
      <c r="B60" s="4">
        <v>9.5729166666666673E-4</v>
      </c>
      <c r="C60" s="3">
        <f t="shared" si="6"/>
        <v>1.0051562500000002E-3</v>
      </c>
      <c r="D60" s="3">
        <f t="shared" si="7"/>
        <v>1.0530208333333335E-3</v>
      </c>
      <c r="E60" s="25" t="s">
        <v>94</v>
      </c>
      <c r="F60" s="4">
        <v>7.9467592592592589E-4</v>
      </c>
      <c r="G60" s="4">
        <f t="shared" si="4"/>
        <v>8.3440972222222217E-4</v>
      </c>
      <c r="H60" s="4">
        <f t="shared" si="5"/>
        <v>8.7414351851851856E-4</v>
      </c>
      <c r="I60" s="25" t="s">
        <v>69</v>
      </c>
    </row>
    <row r="61" spans="1:9" ht="15" thickBot="1" x14ac:dyDescent="0.35">
      <c r="A61" s="22" t="s">
        <v>70</v>
      </c>
      <c r="B61" s="4">
        <v>8.4432870370370369E-4</v>
      </c>
      <c r="C61" s="3">
        <f t="shared" si="6"/>
        <v>8.8654513888888886E-4</v>
      </c>
      <c r="D61" s="3">
        <f t="shared" si="7"/>
        <v>9.2876157407407415E-4</v>
      </c>
      <c r="E61" s="25" t="s">
        <v>94</v>
      </c>
      <c r="F61" s="4">
        <v>7.4687500000000003E-4</v>
      </c>
      <c r="G61" s="4">
        <f t="shared" si="4"/>
        <v>7.8421875000000009E-4</v>
      </c>
      <c r="H61" s="4">
        <f t="shared" si="5"/>
        <v>8.2156250000000014E-4</v>
      </c>
      <c r="I61" s="25" t="s">
        <v>70</v>
      </c>
    </row>
    <row r="62" spans="1:9" ht="15" thickBot="1" x14ac:dyDescent="0.35">
      <c r="A62" s="22" t="s">
        <v>71</v>
      </c>
      <c r="B62" s="4">
        <v>8.2233796296296297E-4</v>
      </c>
      <c r="C62" s="3">
        <f t="shared" si="6"/>
        <v>8.6345486111111117E-4</v>
      </c>
      <c r="D62" s="3">
        <f t="shared" si="7"/>
        <v>9.0457175925925937E-4</v>
      </c>
      <c r="E62" s="25" t="s">
        <v>94</v>
      </c>
      <c r="F62" s="4">
        <v>7.366898148148148E-4</v>
      </c>
      <c r="G62" s="4">
        <f t="shared" si="4"/>
        <v>7.7352430555555562E-4</v>
      </c>
      <c r="H62" s="4">
        <f t="shared" si="5"/>
        <v>8.1035879629629633E-4</v>
      </c>
      <c r="I62" s="25" t="s">
        <v>71</v>
      </c>
    </row>
    <row r="63" spans="1:9" ht="15" thickBot="1" x14ac:dyDescent="0.35">
      <c r="A63" s="22" t="s">
        <v>72</v>
      </c>
      <c r="B63" s="4">
        <v>9.225694444444445E-4</v>
      </c>
      <c r="C63" s="3">
        <f t="shared" si="6"/>
        <v>9.6869791666666675E-4</v>
      </c>
      <c r="D63" s="3">
        <f t="shared" si="7"/>
        <v>1.0148263888888891E-3</v>
      </c>
      <c r="E63" s="25" t="s">
        <v>94</v>
      </c>
      <c r="F63" s="4">
        <v>8.1261574074074081E-4</v>
      </c>
      <c r="G63" s="4">
        <f t="shared" si="4"/>
        <v>8.5324652777777786E-4</v>
      </c>
      <c r="H63" s="4">
        <f t="shared" si="5"/>
        <v>8.9387731481481501E-4</v>
      </c>
      <c r="I63" s="25" t="s">
        <v>72</v>
      </c>
    </row>
    <row r="64" spans="1:9" ht="15" thickBot="1" x14ac:dyDescent="0.35">
      <c r="A64" s="22" t="s">
        <v>73</v>
      </c>
      <c r="B64" s="4">
        <v>8.6493055555555563E-4</v>
      </c>
      <c r="C64" s="3">
        <f t="shared" si="6"/>
        <v>9.0817708333333343E-4</v>
      </c>
      <c r="D64" s="3">
        <f t="shared" si="7"/>
        <v>9.5142361111111133E-4</v>
      </c>
      <c r="E64" s="25" t="s">
        <v>94</v>
      </c>
      <c r="F64" s="4">
        <v>7.4756944444444447E-4</v>
      </c>
      <c r="G64" s="4">
        <f t="shared" si="4"/>
        <v>7.8494791666666676E-4</v>
      </c>
      <c r="H64" s="4">
        <f t="shared" si="5"/>
        <v>8.2232638888888904E-4</v>
      </c>
      <c r="I64" s="25" t="s">
        <v>73</v>
      </c>
    </row>
    <row r="65" spans="1:9" ht="15" thickBot="1" x14ac:dyDescent="0.35">
      <c r="A65" s="22" t="s">
        <v>74</v>
      </c>
      <c r="B65" s="4">
        <v>8.2523148148148148E-4</v>
      </c>
      <c r="C65" s="3">
        <f t="shared" si="6"/>
        <v>8.6649305555555557E-4</v>
      </c>
      <c r="D65" s="3">
        <f t="shared" si="7"/>
        <v>9.0775462962962967E-4</v>
      </c>
      <c r="E65" s="25" t="s">
        <v>94</v>
      </c>
      <c r="F65" s="4">
        <v>7.0856481481481476E-4</v>
      </c>
      <c r="G65" s="4">
        <f t="shared" si="4"/>
        <v>7.4399305555555557E-4</v>
      </c>
      <c r="H65" s="4">
        <f t="shared" si="5"/>
        <v>7.7942129629629629E-4</v>
      </c>
      <c r="I65" s="25" t="s">
        <v>74</v>
      </c>
    </row>
    <row r="66" spans="1:9" ht="15" thickBot="1" x14ac:dyDescent="0.35">
      <c r="A66" s="22" t="s">
        <v>76</v>
      </c>
      <c r="B66" s="4">
        <v>8.0671296296296296E-4</v>
      </c>
      <c r="C66" s="3">
        <f t="shared" si="6"/>
        <v>8.4704861111111114E-4</v>
      </c>
      <c r="D66" s="3">
        <f t="shared" si="7"/>
        <v>8.8738425925925931E-4</v>
      </c>
      <c r="E66" s="25" t="s">
        <v>94</v>
      </c>
      <c r="F66" s="4">
        <v>7.0127314814814824E-4</v>
      </c>
      <c r="G66" s="4">
        <f t="shared" si="4"/>
        <v>7.3633680555555572E-4</v>
      </c>
      <c r="H66" s="4">
        <f t="shared" si="5"/>
        <v>7.714004629629631E-4</v>
      </c>
      <c r="I66" s="25" t="s">
        <v>76</v>
      </c>
    </row>
    <row r="67" spans="1:9" ht="15" thickBot="1" x14ac:dyDescent="0.35">
      <c r="A67" s="22" t="s">
        <v>66</v>
      </c>
      <c r="B67" s="4">
        <v>5.7488425925925925E-4</v>
      </c>
      <c r="C67" s="3">
        <f t="shared" ref="C67:C87" si="8">B67*1.05</f>
        <v>6.036284722222222E-4</v>
      </c>
      <c r="D67" s="3">
        <f t="shared" ref="D67:D87" si="9">B67*1.1</f>
        <v>6.3237268518518525E-4</v>
      </c>
      <c r="E67" s="25" t="s">
        <v>95</v>
      </c>
      <c r="F67" s="4">
        <v>4.1377314814814814E-4</v>
      </c>
      <c r="G67" s="4">
        <f t="shared" ref="G67:G87" si="10">F67*1.05</f>
        <v>4.3446180555555556E-4</v>
      </c>
      <c r="H67" s="4">
        <f t="shared" ref="H67:H87" si="11">F67*1.1</f>
        <v>4.5515046296296297E-4</v>
      </c>
      <c r="I67" s="25" t="s">
        <v>66</v>
      </c>
    </row>
    <row r="68" spans="1:9" ht="15" thickBot="1" x14ac:dyDescent="0.35">
      <c r="A68" s="22" t="s">
        <v>67</v>
      </c>
      <c r="B68" s="4">
        <v>4.3634259259259261E-4</v>
      </c>
      <c r="C68" s="3">
        <f t="shared" si="8"/>
        <v>4.5815972222222227E-4</v>
      </c>
      <c r="D68" s="3">
        <f t="shared" si="9"/>
        <v>4.7997685185185193E-4</v>
      </c>
      <c r="E68" s="25" t="s">
        <v>95</v>
      </c>
      <c r="F68" s="4">
        <v>3.8020833333333336E-4</v>
      </c>
      <c r="G68" s="4">
        <f t="shared" si="10"/>
        <v>3.9921875000000005E-4</v>
      </c>
      <c r="H68" s="4">
        <f t="shared" si="11"/>
        <v>4.1822916666666674E-4</v>
      </c>
      <c r="I68" s="25" t="s">
        <v>67</v>
      </c>
    </row>
    <row r="69" spans="1:9" ht="15" thickBot="1" x14ac:dyDescent="0.35">
      <c r="A69" s="22" t="s">
        <v>68</v>
      </c>
      <c r="B69" s="4">
        <v>4.288194444444444E-4</v>
      </c>
      <c r="C69" s="3">
        <f t="shared" si="8"/>
        <v>4.5026041666666663E-4</v>
      </c>
      <c r="D69" s="3">
        <f t="shared" si="9"/>
        <v>4.7170138888888885E-4</v>
      </c>
      <c r="E69" s="25" t="s">
        <v>95</v>
      </c>
      <c r="F69" s="4">
        <v>3.5104166666666666E-4</v>
      </c>
      <c r="G69" s="4">
        <f t="shared" si="10"/>
        <v>3.6859375E-4</v>
      </c>
      <c r="H69" s="4">
        <f t="shared" si="11"/>
        <v>3.8614583333333334E-4</v>
      </c>
      <c r="I69" s="25" t="s">
        <v>68</v>
      </c>
    </row>
    <row r="70" spans="1:9" ht="15" thickBot="1" x14ac:dyDescent="0.35">
      <c r="A70" s="22" t="s">
        <v>69</v>
      </c>
      <c r="B70" s="4">
        <v>8.7013888888888894E-4</v>
      </c>
      <c r="C70" s="3">
        <f t="shared" si="8"/>
        <v>9.1364583333333348E-4</v>
      </c>
      <c r="D70" s="3">
        <f t="shared" si="9"/>
        <v>9.5715277777777791E-4</v>
      </c>
      <c r="E70" s="25" t="s">
        <v>96</v>
      </c>
      <c r="F70" s="4">
        <v>7.5509259259259258E-4</v>
      </c>
      <c r="G70" s="4">
        <f t="shared" si="10"/>
        <v>7.9284722222222224E-4</v>
      </c>
      <c r="H70" s="4">
        <f t="shared" si="11"/>
        <v>8.306018518518519E-4</v>
      </c>
      <c r="I70" s="25" t="s">
        <v>69</v>
      </c>
    </row>
    <row r="71" spans="1:9" ht="15" thickBot="1" x14ac:dyDescent="0.35">
      <c r="A71" s="22" t="s">
        <v>70</v>
      </c>
      <c r="B71" s="4">
        <v>8.1898148148148151E-4</v>
      </c>
      <c r="C71" s="3">
        <f t="shared" si="8"/>
        <v>8.5993055555555562E-4</v>
      </c>
      <c r="D71" s="3">
        <f t="shared" si="9"/>
        <v>9.0087962962962973E-4</v>
      </c>
      <c r="E71" s="25" t="s">
        <v>96</v>
      </c>
      <c r="F71" s="4">
        <v>7.1712962962962963E-4</v>
      </c>
      <c r="G71" s="4">
        <f t="shared" si="10"/>
        <v>7.5298611111111117E-4</v>
      </c>
      <c r="H71" s="4">
        <f t="shared" si="11"/>
        <v>7.8884259259259261E-4</v>
      </c>
      <c r="I71" s="25" t="s">
        <v>70</v>
      </c>
    </row>
    <row r="72" spans="1:9" ht="15" thickBot="1" x14ac:dyDescent="0.35">
      <c r="A72" s="22" t="s">
        <v>71</v>
      </c>
      <c r="B72" s="4">
        <v>7.8958333333333333E-4</v>
      </c>
      <c r="C72" s="3">
        <f t="shared" si="8"/>
        <v>8.2906250000000005E-4</v>
      </c>
      <c r="D72" s="3">
        <f t="shared" si="9"/>
        <v>8.6854166666666677E-4</v>
      </c>
      <c r="E72" s="25" t="s">
        <v>96</v>
      </c>
      <c r="F72" s="4">
        <v>6.8449074074074072E-4</v>
      </c>
      <c r="G72" s="4">
        <f t="shared" si="10"/>
        <v>7.1871527777777776E-4</v>
      </c>
      <c r="H72" s="4">
        <f t="shared" si="11"/>
        <v>7.529398148148149E-4</v>
      </c>
      <c r="I72" s="25" t="s">
        <v>71</v>
      </c>
    </row>
    <row r="73" spans="1:9" ht="15" thickBot="1" x14ac:dyDescent="0.35">
      <c r="A73" s="22" t="s">
        <v>72</v>
      </c>
      <c r="B73" s="28"/>
      <c r="C73" s="28"/>
      <c r="D73" s="28"/>
      <c r="E73" s="25" t="s">
        <v>96</v>
      </c>
      <c r="F73" s="4">
        <v>8.0034722222222226E-4</v>
      </c>
      <c r="G73" s="4">
        <f t="shared" si="10"/>
        <v>8.4036458333333337E-4</v>
      </c>
      <c r="H73" s="4">
        <f t="shared" si="11"/>
        <v>8.8038194444444459E-4</v>
      </c>
      <c r="I73" s="25" t="s">
        <v>72</v>
      </c>
    </row>
    <row r="74" spans="1:9" ht="15" thickBot="1" x14ac:dyDescent="0.35">
      <c r="A74" s="22" t="s">
        <v>73</v>
      </c>
      <c r="B74" s="28"/>
      <c r="C74" s="28"/>
      <c r="D74" s="28"/>
      <c r="E74" s="25" t="s">
        <v>96</v>
      </c>
      <c r="F74" s="4">
        <v>6.9571759259259261E-4</v>
      </c>
      <c r="G74" s="4">
        <f t="shared" si="10"/>
        <v>7.3050347222222223E-4</v>
      </c>
      <c r="H74" s="4">
        <f t="shared" si="11"/>
        <v>7.6528935185185196E-4</v>
      </c>
      <c r="I74" s="25" t="s">
        <v>73</v>
      </c>
    </row>
    <row r="75" spans="1:9" ht="15" thickBot="1" x14ac:dyDescent="0.35">
      <c r="A75" s="22" t="s">
        <v>74</v>
      </c>
      <c r="B75" s="4">
        <v>7.675925925925925E-4</v>
      </c>
      <c r="C75" s="3">
        <f t="shared" si="8"/>
        <v>8.0597222222222214E-4</v>
      </c>
      <c r="D75" s="3">
        <f t="shared" si="9"/>
        <v>8.4435185185185177E-4</v>
      </c>
      <c r="E75" s="25" t="s">
        <v>96</v>
      </c>
      <c r="F75" s="4">
        <v>6.8611111111111108E-4</v>
      </c>
      <c r="G75" s="4">
        <f t="shared" si="10"/>
        <v>7.2041666666666662E-4</v>
      </c>
      <c r="H75" s="4">
        <f t="shared" si="11"/>
        <v>7.5472222222222227E-4</v>
      </c>
      <c r="I75" s="25" t="s">
        <v>74</v>
      </c>
    </row>
    <row r="76" spans="1:9" ht="15" thickBot="1" x14ac:dyDescent="0.35">
      <c r="A76" s="22" t="s">
        <v>76</v>
      </c>
      <c r="B76" s="4">
        <v>7.7233796296296306E-4</v>
      </c>
      <c r="C76" s="3">
        <f t="shared" si="8"/>
        <v>8.1095486111111125E-4</v>
      </c>
      <c r="D76" s="3">
        <f t="shared" si="9"/>
        <v>8.4957175925925944E-4</v>
      </c>
      <c r="E76" s="25" t="s">
        <v>96</v>
      </c>
      <c r="F76" s="4">
        <v>6.6863425925925933E-4</v>
      </c>
      <c r="G76" s="4">
        <f t="shared" si="10"/>
        <v>7.0206597222222231E-4</v>
      </c>
      <c r="H76" s="4">
        <f t="shared" si="11"/>
        <v>7.3549768518518528E-4</v>
      </c>
      <c r="I76" s="25" t="s">
        <v>76</v>
      </c>
    </row>
    <row r="77" spans="1:9" ht="29.4" thickBot="1" x14ac:dyDescent="0.35">
      <c r="A77" s="22" t="s">
        <v>98</v>
      </c>
      <c r="B77" s="28"/>
      <c r="C77" s="28"/>
      <c r="D77" s="28"/>
      <c r="E77" s="25" t="s">
        <v>97</v>
      </c>
      <c r="F77" s="4">
        <v>2.2623842592592591E-3</v>
      </c>
      <c r="G77" s="4">
        <f t="shared" si="10"/>
        <v>2.375503472222222E-3</v>
      </c>
      <c r="H77" s="4">
        <f t="shared" si="11"/>
        <v>2.4886226851851853E-3</v>
      </c>
      <c r="I77" s="25" t="s">
        <v>98</v>
      </c>
    </row>
    <row r="78" spans="1:9" ht="29.4" thickBot="1" x14ac:dyDescent="0.35">
      <c r="A78" s="22" t="s">
        <v>99</v>
      </c>
      <c r="B78" s="4">
        <v>2.1957175925925929E-3</v>
      </c>
      <c r="C78" s="3">
        <f t="shared" si="8"/>
        <v>2.3055034722222227E-3</v>
      </c>
      <c r="D78" s="3">
        <f t="shared" si="9"/>
        <v>2.4152893518518525E-3</v>
      </c>
      <c r="E78" s="25" t="s">
        <v>97</v>
      </c>
      <c r="F78" s="4">
        <v>1.9662037037037035E-3</v>
      </c>
      <c r="G78" s="4">
        <f t="shared" si="10"/>
        <v>2.0645138888888887E-3</v>
      </c>
      <c r="H78" s="4">
        <f t="shared" si="11"/>
        <v>2.162824074074074E-3</v>
      </c>
      <c r="I78" s="25" t="s">
        <v>99</v>
      </c>
    </row>
    <row r="79" spans="1:9" ht="29.4" thickBot="1" x14ac:dyDescent="0.35">
      <c r="A79" s="22" t="s">
        <v>101</v>
      </c>
      <c r="B79" s="4">
        <v>2.7178240740740739E-3</v>
      </c>
      <c r="C79" s="3">
        <f t="shared" si="8"/>
        <v>2.8537152777777775E-3</v>
      </c>
      <c r="D79" s="3">
        <f t="shared" si="9"/>
        <v>2.9896064814814815E-3</v>
      </c>
      <c r="E79" s="25" t="s">
        <v>100</v>
      </c>
      <c r="F79" s="29"/>
      <c r="G79" s="29"/>
      <c r="H79" s="29"/>
      <c r="I79" s="25" t="s">
        <v>101</v>
      </c>
    </row>
    <row r="80" spans="1:9" ht="29.4" thickBot="1" x14ac:dyDescent="0.35">
      <c r="A80" s="22" t="s">
        <v>102</v>
      </c>
      <c r="B80" s="4">
        <v>2.2609953703703702E-3</v>
      </c>
      <c r="C80" s="3">
        <f t="shared" si="8"/>
        <v>2.3740451388888886E-3</v>
      </c>
      <c r="D80" s="3">
        <f t="shared" si="9"/>
        <v>2.4870949074074075E-3</v>
      </c>
      <c r="E80" s="25" t="s">
        <v>100</v>
      </c>
      <c r="F80" s="4">
        <v>1.9624999999999998E-3</v>
      </c>
      <c r="G80" s="4">
        <f t="shared" si="10"/>
        <v>2.060625E-3</v>
      </c>
      <c r="H80" s="4">
        <f t="shared" si="11"/>
        <v>2.1587500000000001E-3</v>
      </c>
      <c r="I80" s="25" t="s">
        <v>102</v>
      </c>
    </row>
    <row r="81" spans="1:10" ht="29.4" thickBot="1" x14ac:dyDescent="0.35">
      <c r="A81" s="22" t="s">
        <v>103</v>
      </c>
      <c r="B81" s="4">
        <v>2.1346064814814817E-3</v>
      </c>
      <c r="C81" s="3">
        <f t="shared" si="8"/>
        <v>2.2413368055555559E-3</v>
      </c>
      <c r="D81" s="3">
        <f t="shared" si="9"/>
        <v>2.3480671296296301E-3</v>
      </c>
      <c r="E81" s="25" t="s">
        <v>100</v>
      </c>
      <c r="F81" s="4">
        <v>1.8907407407407408E-3</v>
      </c>
      <c r="G81" s="4">
        <f t="shared" si="10"/>
        <v>1.9852777777777781E-3</v>
      </c>
      <c r="H81" s="4">
        <f t="shared" si="11"/>
        <v>2.0798148148148152E-3</v>
      </c>
      <c r="I81" s="25" t="s">
        <v>103</v>
      </c>
    </row>
    <row r="82" spans="1:10" ht="29.4" thickBot="1" x14ac:dyDescent="0.35">
      <c r="A82" s="22" t="s">
        <v>104</v>
      </c>
      <c r="B82" s="4">
        <v>1.9928240740740739E-3</v>
      </c>
      <c r="C82" s="3">
        <f t="shared" si="8"/>
        <v>2.0924652777777777E-3</v>
      </c>
      <c r="D82" s="3">
        <f t="shared" si="9"/>
        <v>2.1921064814814815E-3</v>
      </c>
      <c r="E82" s="25" t="s">
        <v>100</v>
      </c>
      <c r="F82" s="4">
        <v>1.7406249999999998E-3</v>
      </c>
      <c r="G82" s="4">
        <f t="shared" si="10"/>
        <v>1.8276562499999999E-3</v>
      </c>
      <c r="H82" s="4">
        <f t="shared" si="11"/>
        <v>1.9146874999999999E-3</v>
      </c>
      <c r="I82" s="25" t="s">
        <v>104</v>
      </c>
    </row>
    <row r="83" spans="1:10" ht="29.4" thickBot="1" x14ac:dyDescent="0.35">
      <c r="A83" s="22" t="s">
        <v>105</v>
      </c>
      <c r="B83" s="4">
        <v>1.8520833333333334E-3</v>
      </c>
      <c r="C83" s="3">
        <f t="shared" si="8"/>
        <v>1.9446875000000002E-3</v>
      </c>
      <c r="D83" s="3">
        <f t="shared" si="9"/>
        <v>2.0372916666666669E-3</v>
      </c>
      <c r="E83" s="25" t="s">
        <v>100</v>
      </c>
      <c r="F83" s="4">
        <v>1.6329861111111111E-3</v>
      </c>
      <c r="G83" s="4">
        <f t="shared" si="10"/>
        <v>1.7146354166666668E-3</v>
      </c>
      <c r="H83" s="4">
        <f t="shared" si="11"/>
        <v>1.7962847222222223E-3</v>
      </c>
      <c r="I83" s="25" t="s">
        <v>105</v>
      </c>
    </row>
    <row r="84" spans="1:10" ht="29.4" thickBot="1" x14ac:dyDescent="0.35">
      <c r="A84" s="22" t="s">
        <v>106</v>
      </c>
      <c r="B84" s="4">
        <v>1.798263888888889E-3</v>
      </c>
      <c r="C84" s="3">
        <f t="shared" si="8"/>
        <v>1.8881770833333335E-3</v>
      </c>
      <c r="D84" s="3">
        <f t="shared" si="9"/>
        <v>1.9780902777777778E-3</v>
      </c>
      <c r="E84" s="25" t="s">
        <v>100</v>
      </c>
      <c r="F84" s="4">
        <v>1.5859953703703704E-3</v>
      </c>
      <c r="G84" s="4">
        <f t="shared" si="10"/>
        <v>1.6652951388888891E-3</v>
      </c>
      <c r="H84" s="4">
        <f t="shared" si="11"/>
        <v>1.7445949074074076E-3</v>
      </c>
      <c r="I84" s="25" t="s">
        <v>106</v>
      </c>
    </row>
    <row r="85" spans="1:10" ht="29.4" thickBot="1" x14ac:dyDescent="0.35">
      <c r="A85" s="22" t="s">
        <v>107</v>
      </c>
      <c r="B85" s="4">
        <v>2.0776620370370367E-3</v>
      </c>
      <c r="C85" s="3">
        <f t="shared" si="8"/>
        <v>2.1815451388888887E-3</v>
      </c>
      <c r="D85" s="3">
        <f t="shared" si="9"/>
        <v>2.2854282407407406E-3</v>
      </c>
      <c r="E85" s="25" t="s">
        <v>100</v>
      </c>
      <c r="F85" s="4">
        <v>1.8061342592592595E-3</v>
      </c>
      <c r="G85" s="4">
        <f t="shared" si="10"/>
        <v>1.8964409722222225E-3</v>
      </c>
      <c r="H85" s="4">
        <f t="shared" si="11"/>
        <v>1.9867476851851856E-3</v>
      </c>
      <c r="I85" s="25" t="s">
        <v>107</v>
      </c>
    </row>
    <row r="86" spans="1:10" ht="29.4" thickBot="1" x14ac:dyDescent="0.35">
      <c r="A86" s="22" t="s">
        <v>108</v>
      </c>
      <c r="B86" s="4">
        <v>1.7693287037037037E-3</v>
      </c>
      <c r="C86" s="3">
        <f t="shared" si="8"/>
        <v>1.8577951388888891E-3</v>
      </c>
      <c r="D86" s="3">
        <f t="shared" si="9"/>
        <v>1.9462615740740742E-3</v>
      </c>
      <c r="E86" s="25" t="s">
        <v>100</v>
      </c>
      <c r="F86" s="4">
        <v>1.58125E-3</v>
      </c>
      <c r="G86" s="4">
        <f t="shared" si="10"/>
        <v>1.6603125000000001E-3</v>
      </c>
      <c r="H86" s="4">
        <f t="shared" si="11"/>
        <v>1.739375E-3</v>
      </c>
      <c r="I86" s="25" t="s">
        <v>108</v>
      </c>
    </row>
    <row r="87" spans="1:10" ht="29.4" thickBot="1" x14ac:dyDescent="0.35">
      <c r="A87" s="22" t="s">
        <v>109</v>
      </c>
      <c r="B87" s="4">
        <v>1.781712962962963E-3</v>
      </c>
      <c r="C87" s="3">
        <f t="shared" si="8"/>
        <v>1.8707986111111113E-3</v>
      </c>
      <c r="D87" s="3">
        <f t="shared" si="9"/>
        <v>1.9598842592592593E-3</v>
      </c>
      <c r="E87" s="25" t="s">
        <v>100</v>
      </c>
      <c r="F87" s="4">
        <v>1.5335648148148149E-3</v>
      </c>
      <c r="G87" s="4">
        <f t="shared" si="10"/>
        <v>1.6102430555555557E-3</v>
      </c>
      <c r="H87" s="4">
        <f t="shared" si="11"/>
        <v>1.6869212962962964E-3</v>
      </c>
      <c r="I87" s="25" t="s">
        <v>109</v>
      </c>
    </row>
    <row r="88" spans="1:10" ht="29.4" thickBot="1" x14ac:dyDescent="0.35">
      <c r="A88" s="22" t="s">
        <v>110</v>
      </c>
      <c r="B88" s="4">
        <v>1.9314814814814815E-3</v>
      </c>
      <c r="C88" s="3">
        <f t="shared" ref="C88:C93" si="12">B88*1.05</f>
        <v>2.0280555555555555E-3</v>
      </c>
      <c r="D88" s="3">
        <f t="shared" ref="D88:D93" si="13">B88*1.1</f>
        <v>2.12462962962963E-3</v>
      </c>
      <c r="E88" s="25" t="s">
        <v>111</v>
      </c>
      <c r="F88" s="4">
        <v>1.9328703703703704E-3</v>
      </c>
      <c r="G88" s="4">
        <f t="shared" ref="G88:G93" si="14">F88*1.05</f>
        <v>2.0295138888888889E-3</v>
      </c>
      <c r="H88" s="4">
        <f t="shared" ref="H88:H93" si="15">F88*1.1</f>
        <v>2.1261574074074078E-3</v>
      </c>
      <c r="I88" s="25" t="s">
        <v>110</v>
      </c>
      <c r="J88" s="48"/>
    </row>
    <row r="89" spans="1:10" ht="43.8" thickBot="1" x14ac:dyDescent="0.35">
      <c r="A89" s="22" t="s">
        <v>110</v>
      </c>
      <c r="B89" s="4">
        <v>1.8519675925925926E-3</v>
      </c>
      <c r="C89" s="3">
        <f t="shared" si="12"/>
        <v>1.9445659722222223E-3</v>
      </c>
      <c r="D89" s="3">
        <f t="shared" si="13"/>
        <v>2.0371643518518521E-3</v>
      </c>
      <c r="E89" s="25" t="s">
        <v>143</v>
      </c>
      <c r="F89" s="4">
        <v>1.8519675925925926E-3</v>
      </c>
      <c r="G89" s="4">
        <f t="shared" si="14"/>
        <v>1.9445659722222223E-3</v>
      </c>
      <c r="H89" s="4">
        <f t="shared" si="15"/>
        <v>2.0371643518518521E-3</v>
      </c>
      <c r="I89" s="25" t="s">
        <v>110</v>
      </c>
    </row>
    <row r="90" spans="1:10" ht="29.4" thickBot="1" x14ac:dyDescent="0.35">
      <c r="A90" s="22" t="s">
        <v>76</v>
      </c>
      <c r="B90" s="4">
        <v>2.6329861111111111E-3</v>
      </c>
      <c r="C90" s="3">
        <f t="shared" si="12"/>
        <v>2.764635416666667E-3</v>
      </c>
      <c r="D90" s="3">
        <f t="shared" si="13"/>
        <v>2.8962847222222224E-3</v>
      </c>
      <c r="E90" s="25" t="s">
        <v>115</v>
      </c>
      <c r="F90" s="4">
        <v>2.6329861111111111E-3</v>
      </c>
      <c r="G90" s="4">
        <f t="shared" si="14"/>
        <v>2.764635416666667E-3</v>
      </c>
      <c r="H90" s="4">
        <f t="shared" si="15"/>
        <v>2.8962847222222224E-3</v>
      </c>
      <c r="I90" s="25" t="s">
        <v>76</v>
      </c>
      <c r="J90" s="48"/>
    </row>
    <row r="91" spans="1:10" ht="43.8" thickBot="1" x14ac:dyDescent="0.35">
      <c r="A91" s="22" t="s">
        <v>76</v>
      </c>
      <c r="B91" s="4">
        <v>3.0641203703703703E-3</v>
      </c>
      <c r="C91" s="3">
        <f t="shared" si="12"/>
        <v>3.2173263888888889E-3</v>
      </c>
      <c r="D91" s="3">
        <f t="shared" si="13"/>
        <v>3.3705324074074076E-3</v>
      </c>
      <c r="E91" s="25" t="s">
        <v>141</v>
      </c>
      <c r="F91" s="4">
        <v>3.0641203703703703E-3</v>
      </c>
      <c r="G91" s="4">
        <f t="shared" si="14"/>
        <v>3.2173263888888889E-3</v>
      </c>
      <c r="H91" s="4">
        <f t="shared" si="15"/>
        <v>3.3705324074074076E-3</v>
      </c>
      <c r="I91" s="22" t="s">
        <v>76</v>
      </c>
    </row>
    <row r="92" spans="1:10" ht="29.4" thickBot="1" x14ac:dyDescent="0.35">
      <c r="A92" s="22" t="s">
        <v>114</v>
      </c>
      <c r="B92" s="4">
        <v>2.7540509259259259E-3</v>
      </c>
      <c r="C92" s="3">
        <f t="shared" si="12"/>
        <v>2.8917534722222222E-3</v>
      </c>
      <c r="D92" s="3">
        <f t="shared" si="13"/>
        <v>3.0294560185185186E-3</v>
      </c>
      <c r="E92" s="25" t="s">
        <v>142</v>
      </c>
      <c r="F92" s="4">
        <v>2.7540509259259259E-3</v>
      </c>
      <c r="G92" s="4">
        <f t="shared" si="14"/>
        <v>2.8917534722222222E-3</v>
      </c>
      <c r="H92" s="4">
        <f t="shared" si="15"/>
        <v>3.0294560185185186E-3</v>
      </c>
      <c r="I92" s="25" t="s">
        <v>114</v>
      </c>
      <c r="J92" s="48"/>
    </row>
    <row r="93" spans="1:10" ht="43.8" thickBot="1" x14ac:dyDescent="0.35">
      <c r="A93" s="22" t="s">
        <v>112</v>
      </c>
      <c r="B93" s="4">
        <v>3.1672453703703702E-3</v>
      </c>
      <c r="C93" s="3">
        <f t="shared" si="12"/>
        <v>3.3256076388888888E-3</v>
      </c>
      <c r="D93" s="3">
        <f t="shared" si="13"/>
        <v>3.4839699074074074E-3</v>
      </c>
      <c r="E93" s="25" t="s">
        <v>141</v>
      </c>
      <c r="F93" s="4">
        <v>3.1672453703703702E-3</v>
      </c>
      <c r="G93" s="4">
        <f t="shared" si="14"/>
        <v>3.3256076388888888E-3</v>
      </c>
      <c r="H93" s="4">
        <f t="shared" si="15"/>
        <v>3.4839699074074074E-3</v>
      </c>
      <c r="I93" s="25" t="s">
        <v>112</v>
      </c>
    </row>
    <row r="94" spans="1:10" ht="15" thickBot="1" x14ac:dyDescent="0.35">
      <c r="A94" s="22" t="s">
        <v>112</v>
      </c>
      <c r="B94" s="4">
        <v>2.8577546296296298E-3</v>
      </c>
      <c r="C94" s="3">
        <f>B94*1.05</f>
        <v>3.0006423611111115E-3</v>
      </c>
      <c r="D94" s="3">
        <f>B94*1.1</f>
        <v>3.1435300925925932E-3</v>
      </c>
      <c r="E94" s="25" t="s">
        <v>113</v>
      </c>
      <c r="F94" s="4">
        <v>2.8577546296296298E-3</v>
      </c>
      <c r="G94" s="4">
        <f>F94*1.05</f>
        <v>3.0006423611111115E-3</v>
      </c>
      <c r="H94" s="4">
        <f>F94*1.1</f>
        <v>3.1435300925925932E-3</v>
      </c>
      <c r="I94" s="25" t="s">
        <v>112</v>
      </c>
    </row>
  </sheetData>
  <mergeCells count="7">
    <mergeCell ref="A1:I1"/>
    <mergeCell ref="A2:A5"/>
    <mergeCell ref="E2:E5"/>
    <mergeCell ref="B2:D2"/>
    <mergeCell ref="B3:D3"/>
    <mergeCell ref="F2:H2"/>
    <mergeCell ref="F3:H3"/>
  </mergeCells>
  <pageMargins left="0.7" right="0.7" top="0.75" bottom="0.75" header="0.3" footer="0.3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F5A9-7355-451C-A375-628063C547D9}">
  <dimension ref="A1:E27"/>
  <sheetViews>
    <sheetView workbookViewId="0">
      <selection activeCell="I3" sqref="I3"/>
    </sheetView>
  </sheetViews>
  <sheetFormatPr baseColWidth="10" defaultColWidth="11.44140625" defaultRowHeight="14.4" x14ac:dyDescent="0.3"/>
  <cols>
    <col min="1" max="1" width="18.21875" customWidth="1"/>
  </cols>
  <sheetData>
    <row r="1" spans="1:5" ht="49.95" customHeight="1" thickBot="1" x14ac:dyDescent="0.35">
      <c r="A1" s="97" t="s">
        <v>116</v>
      </c>
      <c r="B1" s="121"/>
      <c r="C1" s="121"/>
      <c r="D1" s="121"/>
      <c r="E1" s="121"/>
    </row>
    <row r="2" spans="1:5" ht="15.45" customHeight="1" thickBot="1" x14ac:dyDescent="0.35">
      <c r="A2" s="33"/>
      <c r="B2" s="122" t="s">
        <v>139</v>
      </c>
      <c r="C2" s="123"/>
      <c r="D2" s="123"/>
      <c r="E2" s="124"/>
    </row>
    <row r="3" spans="1:5" ht="15" thickBot="1" x14ac:dyDescent="0.35">
      <c r="A3" s="33"/>
      <c r="B3" s="30" t="s">
        <v>117</v>
      </c>
      <c r="C3" s="31" t="s">
        <v>118</v>
      </c>
      <c r="D3" s="30" t="s">
        <v>119</v>
      </c>
      <c r="E3" s="31" t="s">
        <v>120</v>
      </c>
    </row>
    <row r="4" spans="1:5" x14ac:dyDescent="0.3">
      <c r="A4" s="34" t="s">
        <v>121</v>
      </c>
      <c r="B4" s="36">
        <v>72</v>
      </c>
      <c r="C4" s="37">
        <v>73</v>
      </c>
      <c r="D4" s="38">
        <v>40</v>
      </c>
      <c r="E4" s="37">
        <v>38</v>
      </c>
    </row>
    <row r="5" spans="1:5" x14ac:dyDescent="0.3">
      <c r="A5" s="34" t="s">
        <v>122</v>
      </c>
      <c r="B5" s="39">
        <v>190</v>
      </c>
      <c r="C5" s="40">
        <v>190</v>
      </c>
      <c r="D5" s="41">
        <v>80</v>
      </c>
      <c r="E5" s="40">
        <v>69</v>
      </c>
    </row>
    <row r="6" spans="1:5" ht="15" thickBot="1" x14ac:dyDescent="0.35">
      <c r="A6" s="34" t="s">
        <v>123</v>
      </c>
      <c r="B6" s="42">
        <v>360</v>
      </c>
      <c r="C6" s="43">
        <v>360</v>
      </c>
      <c r="D6" s="44">
        <v>240</v>
      </c>
      <c r="E6" s="43">
        <v>310</v>
      </c>
    </row>
    <row r="7" spans="1:5" ht="15" thickBot="1" x14ac:dyDescent="0.35">
      <c r="A7" s="34"/>
      <c r="B7" s="32"/>
      <c r="C7" s="32"/>
      <c r="D7" s="32"/>
      <c r="E7" s="32"/>
    </row>
    <row r="8" spans="1:5" x14ac:dyDescent="0.3">
      <c r="A8" s="34" t="s">
        <v>124</v>
      </c>
      <c r="B8" s="45">
        <v>87</v>
      </c>
      <c r="C8" s="46">
        <v>60</v>
      </c>
      <c r="D8" s="47">
        <v>50</v>
      </c>
      <c r="E8" s="46">
        <v>27</v>
      </c>
    </row>
    <row r="9" spans="1:5" x14ac:dyDescent="0.3">
      <c r="A9" s="34" t="s">
        <v>125</v>
      </c>
      <c r="B9" s="39">
        <v>119</v>
      </c>
      <c r="C9" s="40">
        <v>132</v>
      </c>
      <c r="D9" s="41">
        <v>117</v>
      </c>
      <c r="E9" s="40">
        <v>46</v>
      </c>
    </row>
    <row r="10" spans="1:5" ht="15" thickBot="1" x14ac:dyDescent="0.35">
      <c r="A10" s="34" t="s">
        <v>126</v>
      </c>
      <c r="B10" s="42">
        <v>140</v>
      </c>
      <c r="C10" s="43">
        <v>159</v>
      </c>
      <c r="D10" s="44">
        <v>153</v>
      </c>
      <c r="E10" s="43">
        <v>113</v>
      </c>
    </row>
    <row r="11" spans="1:5" ht="15" thickBot="1" x14ac:dyDescent="0.35">
      <c r="A11" s="34"/>
      <c r="B11" s="32"/>
      <c r="C11" s="32"/>
      <c r="D11" s="32"/>
      <c r="E11" s="32"/>
    </row>
    <row r="12" spans="1:5" x14ac:dyDescent="0.3">
      <c r="A12" s="34" t="s">
        <v>127</v>
      </c>
      <c r="B12" s="45">
        <v>113</v>
      </c>
      <c r="C12" s="46">
        <v>142</v>
      </c>
      <c r="D12" s="47">
        <v>68</v>
      </c>
      <c r="E12" s="46">
        <v>74</v>
      </c>
    </row>
    <row r="13" spans="1:5" x14ac:dyDescent="0.3">
      <c r="A13" s="34" t="s">
        <v>128</v>
      </c>
      <c r="B13" s="39">
        <v>224</v>
      </c>
      <c r="C13" s="40">
        <v>199</v>
      </c>
      <c r="D13" s="41">
        <v>269</v>
      </c>
      <c r="E13" s="40">
        <v>198</v>
      </c>
    </row>
    <row r="14" spans="1:5" ht="15" thickBot="1" x14ac:dyDescent="0.35">
      <c r="A14" s="34" t="s">
        <v>129</v>
      </c>
      <c r="B14" s="42">
        <v>260</v>
      </c>
      <c r="C14" s="43">
        <v>255</v>
      </c>
      <c r="D14" s="44">
        <v>310</v>
      </c>
      <c r="E14" s="43">
        <v>310</v>
      </c>
    </row>
    <row r="15" spans="1:5" ht="15" thickBot="1" x14ac:dyDescent="0.35">
      <c r="A15" s="35"/>
      <c r="B15" s="32"/>
      <c r="C15" s="32"/>
      <c r="D15" s="32"/>
      <c r="E15" s="32"/>
    </row>
    <row r="16" spans="1:5" ht="15" thickBot="1" x14ac:dyDescent="0.35">
      <c r="A16" s="34"/>
      <c r="B16" s="30" t="s">
        <v>117</v>
      </c>
      <c r="C16" s="31" t="s">
        <v>118</v>
      </c>
      <c r="D16" s="30" t="s">
        <v>119</v>
      </c>
      <c r="E16" s="31" t="s">
        <v>120</v>
      </c>
    </row>
    <row r="17" spans="1:5" x14ac:dyDescent="0.3">
      <c r="A17" s="34" t="s">
        <v>130</v>
      </c>
      <c r="B17" s="45">
        <v>64</v>
      </c>
      <c r="C17" s="46">
        <v>45</v>
      </c>
      <c r="D17" s="47">
        <v>102</v>
      </c>
      <c r="E17" s="46">
        <v>136</v>
      </c>
    </row>
    <row r="18" spans="1:5" x14ac:dyDescent="0.3">
      <c r="A18" s="34" t="s">
        <v>131</v>
      </c>
      <c r="B18" s="39">
        <v>119</v>
      </c>
      <c r="C18" s="40">
        <v>138</v>
      </c>
      <c r="D18" s="41">
        <v>185</v>
      </c>
      <c r="E18" s="40">
        <v>160</v>
      </c>
    </row>
    <row r="19" spans="1:5" ht="15" thickBot="1" x14ac:dyDescent="0.35">
      <c r="A19" s="34" t="s">
        <v>132</v>
      </c>
      <c r="B19" s="42">
        <v>175</v>
      </c>
      <c r="C19" s="43">
        <v>184</v>
      </c>
      <c r="D19" s="44">
        <v>305</v>
      </c>
      <c r="E19" s="43">
        <v>310</v>
      </c>
    </row>
    <row r="20" spans="1:5" ht="15" thickBot="1" x14ac:dyDescent="0.35">
      <c r="A20" s="34"/>
      <c r="B20" s="32"/>
      <c r="C20" s="32"/>
      <c r="D20" s="32"/>
      <c r="E20" s="32"/>
    </row>
    <row r="21" spans="1:5" x14ac:dyDescent="0.3">
      <c r="A21" s="34" t="s">
        <v>133</v>
      </c>
      <c r="B21" s="45">
        <v>34</v>
      </c>
      <c r="C21" s="46">
        <v>20</v>
      </c>
      <c r="D21" s="47">
        <v>31</v>
      </c>
      <c r="E21" s="46">
        <v>43</v>
      </c>
    </row>
    <row r="22" spans="1:5" x14ac:dyDescent="0.3">
      <c r="A22" s="34" t="s">
        <v>134</v>
      </c>
      <c r="B22" s="39">
        <v>71</v>
      </c>
      <c r="C22" s="40">
        <v>60</v>
      </c>
      <c r="D22" s="41">
        <v>45</v>
      </c>
      <c r="E22" s="40">
        <v>66</v>
      </c>
    </row>
    <row r="23" spans="1:5" ht="15" thickBot="1" x14ac:dyDescent="0.35">
      <c r="A23" s="34" t="s">
        <v>135</v>
      </c>
      <c r="B23" s="42">
        <v>80</v>
      </c>
      <c r="C23" s="43">
        <v>67</v>
      </c>
      <c r="D23" s="44">
        <v>57</v>
      </c>
      <c r="E23" s="43">
        <v>97</v>
      </c>
    </row>
    <row r="24" spans="1:5" ht="15" thickBot="1" x14ac:dyDescent="0.35">
      <c r="A24" s="34"/>
      <c r="B24" s="32"/>
      <c r="C24" s="32"/>
      <c r="D24" s="32"/>
      <c r="E24" s="32"/>
    </row>
    <row r="25" spans="1:5" x14ac:dyDescent="0.3">
      <c r="A25" s="34" t="s">
        <v>136</v>
      </c>
      <c r="B25" s="45">
        <v>41</v>
      </c>
      <c r="C25" s="46">
        <v>42</v>
      </c>
      <c r="D25" s="47">
        <v>70</v>
      </c>
      <c r="E25" s="46">
        <v>99</v>
      </c>
    </row>
    <row r="26" spans="1:5" x14ac:dyDescent="0.3">
      <c r="A26" s="34" t="s">
        <v>137</v>
      </c>
      <c r="B26" s="39">
        <v>61</v>
      </c>
      <c r="C26" s="40">
        <v>84</v>
      </c>
      <c r="D26" s="41">
        <v>111</v>
      </c>
      <c r="E26" s="40">
        <v>220</v>
      </c>
    </row>
    <row r="27" spans="1:5" ht="15" thickBot="1" x14ac:dyDescent="0.35">
      <c r="A27" s="34" t="s">
        <v>138</v>
      </c>
      <c r="B27" s="42">
        <v>90</v>
      </c>
      <c r="C27" s="43">
        <v>98</v>
      </c>
      <c r="D27" s="44">
        <v>120</v>
      </c>
      <c r="E27" s="43">
        <v>284</v>
      </c>
    </row>
  </sheetData>
  <mergeCells count="2">
    <mergeCell ref="A1:E1"/>
    <mergeCell ref="B2:E2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C331-D203-4BAF-B022-FCAF3A5587E8}">
  <dimension ref="A1:M13"/>
  <sheetViews>
    <sheetView workbookViewId="0">
      <selection activeCell="G33" sqref="G33"/>
    </sheetView>
  </sheetViews>
  <sheetFormatPr baseColWidth="10" defaultRowHeight="14.4" x14ac:dyDescent="0.3"/>
  <cols>
    <col min="1" max="1" width="8.21875" bestFit="1" customWidth="1"/>
    <col min="2" max="2" width="11.77734375" bestFit="1" customWidth="1"/>
    <col min="3" max="4" width="13.21875" bestFit="1" customWidth="1"/>
    <col min="5" max="6" width="13.109375" bestFit="1" customWidth="1"/>
    <col min="7" max="9" width="10.77734375" bestFit="1" customWidth="1"/>
    <col min="10" max="10" width="27.77734375" bestFit="1" customWidth="1"/>
  </cols>
  <sheetData>
    <row r="1" spans="1:13" ht="15" thickBot="1" x14ac:dyDescent="0.35">
      <c r="A1" s="87" t="s">
        <v>154</v>
      </c>
      <c r="B1" s="88" t="s">
        <v>155</v>
      </c>
      <c r="C1" s="84" t="s">
        <v>156</v>
      </c>
      <c r="D1" s="85" t="s">
        <v>157</v>
      </c>
      <c r="E1" s="89" t="s">
        <v>158</v>
      </c>
      <c r="F1" s="90" t="s">
        <v>159</v>
      </c>
      <c r="G1" s="84" t="s">
        <v>160</v>
      </c>
      <c r="H1" s="86" t="s">
        <v>161</v>
      </c>
      <c r="I1" s="89" t="s">
        <v>162</v>
      </c>
      <c r="J1" s="90" t="s">
        <v>163</v>
      </c>
    </row>
    <row r="2" spans="1:13" x14ac:dyDescent="0.3">
      <c r="A2" s="53" t="s">
        <v>164</v>
      </c>
      <c r="B2" s="54" t="s">
        <v>165</v>
      </c>
      <c r="C2" s="81">
        <v>7.8703703703703696E-3</v>
      </c>
      <c r="D2" s="55">
        <f>C2*0.533*0.95</f>
        <v>3.9851620370370371E-3</v>
      </c>
      <c r="E2" s="78">
        <v>2.0798611111111111E-2</v>
      </c>
      <c r="F2" s="56">
        <f>E2*0.6</f>
        <v>1.2479166666666666E-2</v>
      </c>
      <c r="G2" s="81">
        <v>1.2766203703703703E-2</v>
      </c>
      <c r="H2" s="57">
        <f>G2*0.6</f>
        <v>7.6597222222222214E-3</v>
      </c>
      <c r="I2" s="78">
        <v>4.4594907407407409E-2</v>
      </c>
      <c r="J2" s="56">
        <f>D2+F2+H2</f>
        <v>2.4124050925925924E-2</v>
      </c>
    </row>
    <row r="3" spans="1:13" ht="15" thickBot="1" x14ac:dyDescent="0.35">
      <c r="A3" s="58" t="s">
        <v>164</v>
      </c>
      <c r="B3" s="59" t="s">
        <v>166</v>
      </c>
      <c r="C3" s="79">
        <v>9.2013888888888892E-3</v>
      </c>
      <c r="D3" s="60">
        <f>C3*0.533*0.95</f>
        <v>4.6591232638888893E-3</v>
      </c>
      <c r="E3" s="79">
        <v>2.5810185185185186E-2</v>
      </c>
      <c r="F3" s="61">
        <f>E3*0.6</f>
        <v>1.548611111111111E-2</v>
      </c>
      <c r="G3" s="79">
        <v>1.0127314814814815E-2</v>
      </c>
      <c r="H3" s="61">
        <f>G3*0.6</f>
        <v>6.076388888888889E-3</v>
      </c>
      <c r="I3" s="79">
        <v>4.746527777777778E-2</v>
      </c>
      <c r="J3" s="56">
        <f t="shared" ref="J3:J7" si="0">D3+F3+H3</f>
        <v>2.6221623263888889E-2</v>
      </c>
    </row>
    <row r="4" spans="1:13" x14ac:dyDescent="0.3">
      <c r="A4" s="58" t="s">
        <v>164</v>
      </c>
      <c r="B4" s="59" t="s">
        <v>168</v>
      </c>
      <c r="C4" s="79">
        <v>9.2708333333333341E-3</v>
      </c>
      <c r="D4" s="60">
        <f t="shared" ref="D4:D6" si="1">C4*0.533*0.95</f>
        <v>4.6942864583333337E-3</v>
      </c>
      <c r="E4" s="79">
        <v>2.4467592592592593E-2</v>
      </c>
      <c r="F4" s="61">
        <f t="shared" ref="F4:F6" si="2">E4*0.6</f>
        <v>1.4680555555555554E-2</v>
      </c>
      <c r="G4" s="79">
        <v>1.5960648148148147E-2</v>
      </c>
      <c r="H4" s="61">
        <f t="shared" ref="H4:H6" si="3">G4*0.6</f>
        <v>9.5763888888888878E-3</v>
      </c>
      <c r="I4" s="79">
        <v>5.2083333333333336E-2</v>
      </c>
      <c r="J4" s="56">
        <f t="shared" si="0"/>
        <v>2.8951230902777774E-2</v>
      </c>
      <c r="L4" s="125" t="s">
        <v>167</v>
      </c>
      <c r="M4" s="126"/>
    </row>
    <row r="5" spans="1:13" x14ac:dyDescent="0.3">
      <c r="A5" s="58" t="s">
        <v>164</v>
      </c>
      <c r="B5" s="59" t="s">
        <v>170</v>
      </c>
      <c r="C5" s="79">
        <v>9.9768518518518513E-3</v>
      </c>
      <c r="D5" s="60">
        <f t="shared" si="1"/>
        <v>5.0517789351851852E-3</v>
      </c>
      <c r="E5" s="79">
        <v>2.4513888888888891E-2</v>
      </c>
      <c r="F5" s="61">
        <f t="shared" si="2"/>
        <v>1.4708333333333334E-2</v>
      </c>
      <c r="G5" s="79">
        <v>1.5289351851851853E-2</v>
      </c>
      <c r="H5" s="61">
        <f t="shared" si="3"/>
        <v>9.1736111111111115E-3</v>
      </c>
      <c r="I5" s="79">
        <v>5.1898148148148152E-2</v>
      </c>
      <c r="J5" s="56">
        <f t="shared" si="0"/>
        <v>2.8933723379629631E-2</v>
      </c>
      <c r="L5" s="127" t="s">
        <v>169</v>
      </c>
      <c r="M5" s="128"/>
    </row>
    <row r="6" spans="1:13" x14ac:dyDescent="0.3">
      <c r="A6" s="58" t="s">
        <v>164</v>
      </c>
      <c r="B6" s="59" t="s">
        <v>171</v>
      </c>
      <c r="C6" s="79">
        <v>8.2407407407407412E-3</v>
      </c>
      <c r="D6" s="60">
        <f t="shared" si="1"/>
        <v>4.1726990740740743E-3</v>
      </c>
      <c r="E6" s="79">
        <v>2.3692129629629629E-2</v>
      </c>
      <c r="F6" s="61">
        <f t="shared" si="2"/>
        <v>1.4215277777777776E-2</v>
      </c>
      <c r="G6" s="79">
        <v>1.3333333333333334E-2</v>
      </c>
      <c r="H6" s="61">
        <f t="shared" si="3"/>
        <v>8.0000000000000002E-3</v>
      </c>
      <c r="I6" s="79">
        <v>4.7037037037037037E-2</v>
      </c>
      <c r="J6" s="56">
        <f t="shared" si="0"/>
        <v>2.638797685185185E-2</v>
      </c>
      <c r="L6" s="127"/>
      <c r="M6" s="128"/>
    </row>
    <row r="7" spans="1:13" ht="15" thickBot="1" x14ac:dyDescent="0.35">
      <c r="A7" s="62" t="s">
        <v>164</v>
      </c>
      <c r="B7" s="63" t="s">
        <v>172</v>
      </c>
      <c r="C7" s="80">
        <v>8.8078703703703704E-3</v>
      </c>
      <c r="D7" s="64">
        <f>C7*0.533*0.96</f>
        <v>4.5068111111111111E-3</v>
      </c>
      <c r="E7" s="80">
        <v>2.1747685185185186E-2</v>
      </c>
      <c r="F7" s="65">
        <f>E7*0.6</f>
        <v>1.3048611111111112E-2</v>
      </c>
      <c r="G7" s="80">
        <v>1.2453703703703703E-2</v>
      </c>
      <c r="H7" s="65">
        <f>G7*0.6</f>
        <v>7.4722222222222212E-3</v>
      </c>
      <c r="I7" s="80">
        <v>4.4259259259259262E-2</v>
      </c>
      <c r="J7" s="66">
        <f t="shared" si="0"/>
        <v>2.5027644444444441E-2</v>
      </c>
      <c r="L7" s="127"/>
      <c r="M7" s="128"/>
    </row>
    <row r="8" spans="1:13" ht="15" thickBot="1" x14ac:dyDescent="0.35">
      <c r="A8" s="67"/>
      <c r="B8" s="32"/>
      <c r="C8" s="68"/>
      <c r="D8" s="69"/>
      <c r="E8" s="68"/>
      <c r="F8" s="68"/>
      <c r="G8" s="68"/>
      <c r="H8" s="68"/>
      <c r="I8" s="68"/>
      <c r="L8" s="127"/>
      <c r="M8" s="128"/>
    </row>
    <row r="9" spans="1:13" ht="15" thickBot="1" x14ac:dyDescent="0.35">
      <c r="A9" s="87" t="s">
        <v>154</v>
      </c>
      <c r="B9" s="88" t="s">
        <v>155</v>
      </c>
      <c r="C9" s="84" t="s">
        <v>156</v>
      </c>
      <c r="D9" s="85" t="s">
        <v>157</v>
      </c>
      <c r="E9" s="84" t="s">
        <v>158</v>
      </c>
      <c r="F9" s="86" t="s">
        <v>159</v>
      </c>
      <c r="G9" s="84" t="s">
        <v>160</v>
      </c>
      <c r="H9" s="86" t="s">
        <v>161</v>
      </c>
      <c r="I9" s="84" t="s">
        <v>162</v>
      </c>
      <c r="J9" s="86" t="s">
        <v>173</v>
      </c>
      <c r="L9" s="127"/>
      <c r="M9" s="128"/>
    </row>
    <row r="10" spans="1:13" ht="15" thickBot="1" x14ac:dyDescent="0.35">
      <c r="A10" s="70" t="s">
        <v>174</v>
      </c>
      <c r="B10" s="71" t="s">
        <v>165</v>
      </c>
      <c r="C10" s="82">
        <v>9.3981481481481485E-3</v>
      </c>
      <c r="D10" s="72">
        <f>C10*0.533*0.95</f>
        <v>4.7587523148148155E-3</v>
      </c>
      <c r="E10" s="82">
        <v>2.3009259259259261E-2</v>
      </c>
      <c r="F10" s="73">
        <f>E10*0.6</f>
        <v>1.3805555555555555E-2</v>
      </c>
      <c r="G10" s="82">
        <v>1.5706018518518518E-2</v>
      </c>
      <c r="H10" s="73">
        <f>G10*0.6</f>
        <v>9.42361111111111E-3</v>
      </c>
      <c r="I10" s="82">
        <v>5.1863425925925924E-2</v>
      </c>
      <c r="J10" s="73">
        <f>D10+F10+H10</f>
        <v>2.798791898148148E-2</v>
      </c>
      <c r="L10" s="129"/>
      <c r="M10" s="130"/>
    </row>
    <row r="11" spans="1:13" x14ac:dyDescent="0.3">
      <c r="A11" s="74" t="s">
        <v>174</v>
      </c>
      <c r="B11" s="75" t="s">
        <v>166</v>
      </c>
      <c r="C11" s="83">
        <v>9.1898148148148156E-3</v>
      </c>
      <c r="D11" s="76">
        <f>C11*0.533*0.95</f>
        <v>4.6532627314814822E-3</v>
      </c>
      <c r="E11" s="83">
        <v>2.7245370370370371E-2</v>
      </c>
      <c r="F11" s="77">
        <f>E11*0.6</f>
        <v>1.6347222222222221E-2</v>
      </c>
      <c r="G11" s="83">
        <v>1.0127314814814815E-2</v>
      </c>
      <c r="H11" s="77">
        <f>G11*0.6</f>
        <v>6.076388888888889E-3</v>
      </c>
      <c r="I11" s="83">
        <v>4.943287037037037E-2</v>
      </c>
      <c r="J11" s="77">
        <f t="shared" ref="J11:J13" si="4">D11+F11+H11</f>
        <v>2.7076873842592591E-2</v>
      </c>
    </row>
    <row r="12" spans="1:13" x14ac:dyDescent="0.3">
      <c r="A12" s="74" t="s">
        <v>174</v>
      </c>
      <c r="B12" s="75" t="s">
        <v>168</v>
      </c>
      <c r="C12" s="83">
        <v>9.8379629629629633E-3</v>
      </c>
      <c r="D12" s="76">
        <f t="shared" ref="D12:D13" si="5">C12*0.533*0.95</f>
        <v>4.9814525462962963E-3</v>
      </c>
      <c r="E12" s="83">
        <v>2.8148148148148148E-2</v>
      </c>
      <c r="F12" s="77">
        <f t="shared" ref="F12:F13" si="6">E12*0.6</f>
        <v>1.6888888888888887E-2</v>
      </c>
      <c r="G12" s="83">
        <v>1.6724537037037038E-2</v>
      </c>
      <c r="H12" s="77">
        <f t="shared" ref="H12:H13" si="7">G12*0.6</f>
        <v>1.0034722222222223E-2</v>
      </c>
      <c r="I12" s="83">
        <v>5.8101851851851849E-2</v>
      </c>
      <c r="J12" s="77">
        <f t="shared" si="4"/>
        <v>3.1905063657407404E-2</v>
      </c>
    </row>
    <row r="13" spans="1:13" ht="15" thickBot="1" x14ac:dyDescent="0.35">
      <c r="A13" s="91" t="s">
        <v>174</v>
      </c>
      <c r="B13" s="92" t="s">
        <v>171</v>
      </c>
      <c r="C13" s="93">
        <v>1.0243055555555556E-2</v>
      </c>
      <c r="D13" s="94">
        <f t="shared" si="5"/>
        <v>5.1865711805555558E-3</v>
      </c>
      <c r="E13" s="93">
        <v>2.4907407407407406E-2</v>
      </c>
      <c r="F13" s="95">
        <f t="shared" si="6"/>
        <v>1.4944444444444442E-2</v>
      </c>
      <c r="G13" s="93">
        <v>1.6747685185185185E-2</v>
      </c>
      <c r="H13" s="95">
        <f t="shared" si="7"/>
        <v>1.0048611111111111E-2</v>
      </c>
      <c r="I13" s="93">
        <v>5.4594907407407404E-2</v>
      </c>
      <c r="J13" s="95">
        <f t="shared" si="4"/>
        <v>3.0179626736111111E-2</v>
      </c>
    </row>
  </sheetData>
  <mergeCells count="2">
    <mergeCell ref="L4:M4"/>
    <mergeCell ref="L5:M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1C08390FA9489AA44FB5EBEB703F" ma:contentTypeVersion="19" ma:contentTypeDescription="Crée un document." ma:contentTypeScope="" ma:versionID="da8b25a84146e16030e2dea26bc6b230">
  <xsd:schema xmlns:xsd="http://www.w3.org/2001/XMLSchema" xmlns:xs="http://www.w3.org/2001/XMLSchema" xmlns:p="http://schemas.microsoft.com/office/2006/metadata/properties" xmlns:ns2="dac2f5f7-7975-4686-a76a-9b3c68685439" xmlns:ns3="8659b67e-8ff2-4ef6-9779-40dc6a845022" targetNamespace="http://schemas.microsoft.com/office/2006/metadata/properties" ma:root="true" ma:fieldsID="30ca4b0349140c5bd01de28a82b32ef8" ns2:_="" ns3:_="">
    <xsd:import namespace="dac2f5f7-7975-4686-a76a-9b3c68685439"/>
    <xsd:import namespace="8659b67e-8ff2-4ef6-9779-40dc6a845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2f5f7-7975-4686-a76a-9b3c68685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f5cec16-9197-4a69-b784-40e3c78f30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9b67e-8ff2-4ef6-9779-40dc6a845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2354c6-ed41-4bb9-b4fd-6d7e54ec78ec}" ma:internalName="TaxCatchAll" ma:showField="CatchAllData" ma:web="8659b67e-8ff2-4ef6-9779-40dc6a845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59b67e-8ff2-4ef6-9779-40dc6a845022" xsi:nil="true"/>
    <lcf76f155ced4ddcb4097134ff3c332f xmlns="dac2f5f7-7975-4686-a76a-9b3c686854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88F256-1CA4-42DF-AFB4-7AD262C7B7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5DD720-A362-4972-8633-613CBC44F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2f5f7-7975-4686-a76a-9b3c68685439"/>
    <ds:schemaRef ds:uri="8659b67e-8ff2-4ef6-9779-40dc6a845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97416F-4590-49C7-A0C4-344E7A13839E}">
  <ds:schemaRefs>
    <ds:schemaRef ds:uri="http://schemas.microsoft.com/office/2006/metadata/properties"/>
    <ds:schemaRef ds:uri="http://schemas.microsoft.com/office/infopath/2007/PartnerControls"/>
    <ds:schemaRef ds:uri="8659b67e-8ff2-4ef6-9779-40dc6a845022"/>
    <ds:schemaRef ds:uri="dac2f5f7-7975-4686-a76a-9b3c686854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ATH-track</vt:lpstr>
      <vt:lpstr>ATH-field</vt:lpstr>
      <vt:lpstr>SWI-temps</vt:lpstr>
      <vt:lpstr>SKI-points FIS</vt:lpstr>
      <vt:lpstr>TRI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Sabrina Rys</dc:creator>
  <cp:keywords/>
  <dc:description/>
  <cp:lastModifiedBy>Sabrina Rys</cp:lastModifiedBy>
  <cp:revision/>
  <cp:lastPrinted>2023-09-26T13:38:10Z</cp:lastPrinted>
  <dcterms:created xsi:type="dcterms:W3CDTF">2022-07-25T12:45:37Z</dcterms:created>
  <dcterms:modified xsi:type="dcterms:W3CDTF">2026-01-28T09:09:49Z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0x01010011CB1C08390FA9489AA44FB5EBEB703F</vt:lpwstr>
  </property>
  <property fmtid="{D5CDD505-2E9C-101B-9397-08002B2CF9AE}" pid="3" name="MediaServiceImageTags">
    <vt:lpwstr/>
  </property>
</Properties>
</file>